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19 рік\ПОРТАЛ\2. ПУБЛІКАЦІЇ\1.Ситуація на ринку праці та результати діяльності державної служби зайнятості\05_травень\"/>
    </mc:Choice>
  </mc:AlternateContent>
  <bookViews>
    <workbookView xWindow="0" yWindow="0" windowWidth="20400" windowHeight="7365" tabRatio="573"/>
  </bookViews>
  <sheets>
    <sheet name="1 " sheetId="7" r:id="rId1"/>
    <sheet name="2 " sheetId="9" r:id="rId2"/>
    <sheet name=" 3 " sheetId="10" r:id="rId3"/>
    <sheet name="4 " sheetId="11" r:id="rId4"/>
    <sheet name="5 " sheetId="12" r:id="rId5"/>
    <sheet name="6" sheetId="26" r:id="rId6"/>
    <sheet name="7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'!$B$1:$F$32</definedName>
    <definedName name="_xlnm.Print_Area" localSheetId="0">'1 '!$A$1:$K$10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'6'!$A$1:$E$42</definedName>
    <definedName name="_xlnm.Print_Area" localSheetId="6">'7'!$A$1:$BP$34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Z9" i="14" l="1"/>
  <c r="BG34" i="14"/>
  <c r="BG33" i="14"/>
  <c r="BG32" i="14"/>
  <c r="BG31" i="14"/>
  <c r="BG30" i="14"/>
  <c r="BG29" i="14"/>
  <c r="BG28" i="14"/>
  <c r="BG27" i="14"/>
  <c r="BG26" i="14"/>
  <c r="BG25" i="14"/>
  <c r="BG24" i="14"/>
  <c r="BG23" i="14"/>
  <c r="BG22" i="14"/>
  <c r="BG21" i="14"/>
  <c r="BG20" i="14"/>
  <c r="BG19" i="14"/>
  <c r="BG18" i="14"/>
  <c r="BG17" i="14"/>
  <c r="BG16" i="14"/>
  <c r="BG15" i="14"/>
  <c r="BG14" i="14"/>
  <c r="BG13" i="14"/>
  <c r="BG12" i="14"/>
  <c r="BG11" i="14"/>
  <c r="BG10" i="14"/>
  <c r="BG9" i="14"/>
  <c r="BO34" i="14"/>
  <c r="BK34" i="14"/>
  <c r="BJ34" i="14"/>
  <c r="BO33" i="14"/>
  <c r="BK33" i="14"/>
  <c r="BJ33" i="14"/>
  <c r="BO32" i="14"/>
  <c r="BK32" i="14"/>
  <c r="BJ32" i="14"/>
  <c r="BO31" i="14"/>
  <c r="BK31" i="14"/>
  <c r="BJ31" i="14"/>
  <c r="BO30" i="14"/>
  <c r="BK30" i="14"/>
  <c r="BJ30" i="14"/>
  <c r="BO29" i="14"/>
  <c r="BK29" i="14"/>
  <c r="BJ29" i="14"/>
  <c r="BO28" i="14"/>
  <c r="BK28" i="14"/>
  <c r="BJ28" i="14"/>
  <c r="BO27" i="14"/>
  <c r="BK27" i="14"/>
  <c r="BJ27" i="14"/>
  <c r="BO26" i="14"/>
  <c r="BK26" i="14"/>
  <c r="BJ26" i="14"/>
  <c r="BO25" i="14"/>
  <c r="BK25" i="14"/>
  <c r="BJ25" i="14"/>
  <c r="BO24" i="14"/>
  <c r="BK24" i="14"/>
  <c r="BJ24" i="14"/>
  <c r="BO23" i="14"/>
  <c r="BK23" i="14"/>
  <c r="BJ23" i="14"/>
  <c r="BO22" i="14"/>
  <c r="BK22" i="14"/>
  <c r="BJ22" i="14"/>
  <c r="BO21" i="14"/>
  <c r="BK21" i="14"/>
  <c r="BJ21" i="14"/>
  <c r="BO20" i="14"/>
  <c r="BK20" i="14"/>
  <c r="BJ20" i="14"/>
  <c r="BO19" i="14"/>
  <c r="BK19" i="14"/>
  <c r="BJ19" i="14"/>
  <c r="BO18" i="14"/>
  <c r="BK18" i="14"/>
  <c r="BJ18" i="14"/>
  <c r="BO17" i="14"/>
  <c r="BK17" i="14"/>
  <c r="BJ17" i="14"/>
  <c r="BO16" i="14"/>
  <c r="BK16" i="14"/>
  <c r="BJ16" i="14"/>
  <c r="BO15" i="14"/>
  <c r="BK15" i="14"/>
  <c r="BJ15" i="14"/>
  <c r="BO14" i="14"/>
  <c r="BK14" i="14"/>
  <c r="BJ14" i="14"/>
  <c r="BO13" i="14"/>
  <c r="BK13" i="14"/>
  <c r="BJ13" i="14"/>
  <c r="BO12" i="14"/>
  <c r="BK12" i="14"/>
  <c r="BJ12" i="14"/>
  <c r="BO11" i="14"/>
  <c r="BK11" i="14"/>
  <c r="BJ11" i="14"/>
  <c r="BO10" i="14"/>
  <c r="BK10" i="14"/>
  <c r="BJ10" i="14"/>
  <c r="BO9" i="14"/>
  <c r="BL9" i="14"/>
  <c r="BJ9" i="14"/>
  <c r="BI9" i="14"/>
  <c r="BK9" i="14" s="1"/>
  <c r="BH9" i="14"/>
  <c r="BD34" i="14"/>
  <c r="BC34" i="14"/>
  <c r="AZ34" i="14"/>
  <c r="AY34" i="14"/>
  <c r="BD33" i="14"/>
  <c r="BC33" i="14"/>
  <c r="AZ33" i="14"/>
  <c r="AY33" i="14"/>
  <c r="BD32" i="14"/>
  <c r="BC32" i="14"/>
  <c r="AZ32" i="14"/>
  <c r="AY32" i="14"/>
  <c r="BD31" i="14"/>
  <c r="BC31" i="14"/>
  <c r="AZ31" i="14"/>
  <c r="AY31" i="14"/>
  <c r="BD30" i="14"/>
  <c r="BC30" i="14"/>
  <c r="AZ30" i="14"/>
  <c r="AY30" i="14"/>
  <c r="BD29" i="14"/>
  <c r="BC29" i="14"/>
  <c r="AZ29" i="14"/>
  <c r="AY29" i="14"/>
  <c r="BD28" i="14"/>
  <c r="BC28" i="14"/>
  <c r="AZ28" i="14"/>
  <c r="AY28" i="14"/>
  <c r="BD27" i="14"/>
  <c r="BC27" i="14"/>
  <c r="AZ27" i="14"/>
  <c r="AY27" i="14"/>
  <c r="BD26" i="14"/>
  <c r="BC26" i="14"/>
  <c r="AZ26" i="14"/>
  <c r="AY26" i="14"/>
  <c r="BD25" i="14"/>
  <c r="BC25" i="14"/>
  <c r="AZ25" i="14"/>
  <c r="AY25" i="14"/>
  <c r="BD24" i="14"/>
  <c r="BC24" i="14"/>
  <c r="AZ24" i="14"/>
  <c r="AY24" i="14"/>
  <c r="BD23" i="14"/>
  <c r="BC23" i="14"/>
  <c r="AZ23" i="14"/>
  <c r="AY23" i="14"/>
  <c r="BD22" i="14"/>
  <c r="BC22" i="14"/>
  <c r="AZ22" i="14"/>
  <c r="AY22" i="14"/>
  <c r="BD21" i="14"/>
  <c r="BC21" i="14"/>
  <c r="AZ21" i="14"/>
  <c r="AY21" i="14"/>
  <c r="BD20" i="14"/>
  <c r="BC20" i="14"/>
  <c r="AZ20" i="14"/>
  <c r="AY20" i="14"/>
  <c r="BD19" i="14"/>
  <c r="BC19" i="14"/>
  <c r="AZ19" i="14"/>
  <c r="AY19" i="14"/>
  <c r="BD18" i="14"/>
  <c r="BC18" i="14"/>
  <c r="AZ18" i="14"/>
  <c r="AY18" i="14"/>
  <c r="BD17" i="14"/>
  <c r="BC17" i="14"/>
  <c r="AZ17" i="14"/>
  <c r="AY17" i="14"/>
  <c r="BD16" i="14"/>
  <c r="BC16" i="14"/>
  <c r="AZ16" i="14"/>
  <c r="AY16" i="14"/>
  <c r="BD15" i="14"/>
  <c r="BC15" i="14"/>
  <c r="AZ15" i="14"/>
  <c r="AY15" i="14"/>
  <c r="BD14" i="14"/>
  <c r="BC14" i="14"/>
  <c r="AZ14" i="14"/>
  <c r="AY14" i="14"/>
  <c r="BD13" i="14"/>
  <c r="BC13" i="14"/>
  <c r="AZ13" i="14"/>
  <c r="AY13" i="14"/>
  <c r="BD12" i="14"/>
  <c r="BC12" i="14"/>
  <c r="AZ12" i="14"/>
  <c r="AY12" i="14"/>
  <c r="BD11" i="14"/>
  <c r="BC11" i="14"/>
  <c r="AZ11" i="14"/>
  <c r="AY11" i="14"/>
  <c r="BD10" i="14"/>
  <c r="BC10" i="14"/>
  <c r="AZ10" i="14"/>
  <c r="AY10" i="14"/>
  <c r="BB9" i="14"/>
  <c r="BC9" i="14" s="1"/>
  <c r="BA9" i="14"/>
  <c r="BD9" i="14" s="1"/>
  <c r="AZ9" i="14"/>
  <c r="AX9" i="14"/>
  <c r="AY9" i="14" s="1"/>
  <c r="AW9" i="14"/>
  <c r="AV34" i="14"/>
  <c r="AU34" i="14"/>
  <c r="AR34" i="14"/>
  <c r="AQ34" i="14"/>
  <c r="AV33" i="14"/>
  <c r="AU33" i="14"/>
  <c r="AR33" i="14"/>
  <c r="AQ33" i="14"/>
  <c r="AV32" i="14"/>
  <c r="AU32" i="14"/>
  <c r="AR32" i="14"/>
  <c r="AQ32" i="14"/>
  <c r="AV31" i="14"/>
  <c r="AU31" i="14"/>
  <c r="AR31" i="14"/>
  <c r="AQ31" i="14"/>
  <c r="AV30" i="14"/>
  <c r="AU30" i="14"/>
  <c r="AR30" i="14"/>
  <c r="AQ30" i="14"/>
  <c r="AV29" i="14"/>
  <c r="AU29" i="14"/>
  <c r="AR29" i="14"/>
  <c r="AQ29" i="14"/>
  <c r="AV28" i="14"/>
  <c r="AU28" i="14"/>
  <c r="AR28" i="14"/>
  <c r="AQ28" i="14"/>
  <c r="AV27" i="14"/>
  <c r="AU27" i="14"/>
  <c r="AR27" i="14"/>
  <c r="AQ27" i="14"/>
  <c r="AV26" i="14"/>
  <c r="AU26" i="14"/>
  <c r="AR26" i="14"/>
  <c r="AQ26" i="14"/>
  <c r="AV25" i="14"/>
  <c r="AU25" i="14"/>
  <c r="AR25" i="14"/>
  <c r="AQ25" i="14"/>
  <c r="AV24" i="14"/>
  <c r="AU24" i="14"/>
  <c r="AR24" i="14"/>
  <c r="AQ24" i="14"/>
  <c r="AV23" i="14"/>
  <c r="AU23" i="14"/>
  <c r="AR23" i="14"/>
  <c r="AQ23" i="14"/>
  <c r="AV22" i="14"/>
  <c r="AU22" i="14"/>
  <c r="AR22" i="14"/>
  <c r="AQ22" i="14"/>
  <c r="AV21" i="14"/>
  <c r="AU21" i="14"/>
  <c r="AR21" i="14"/>
  <c r="AQ21" i="14"/>
  <c r="AV20" i="14"/>
  <c r="AU20" i="14"/>
  <c r="AR20" i="14"/>
  <c r="AQ20" i="14"/>
  <c r="AV19" i="14"/>
  <c r="AU19" i="14"/>
  <c r="AR19" i="14"/>
  <c r="AQ19" i="14"/>
  <c r="AV18" i="14"/>
  <c r="AU18" i="14"/>
  <c r="AR18" i="14"/>
  <c r="AQ18" i="14"/>
  <c r="AV17" i="14"/>
  <c r="AU17" i="14"/>
  <c r="AR17" i="14"/>
  <c r="AQ17" i="14"/>
  <c r="AV16" i="14"/>
  <c r="AU16" i="14"/>
  <c r="AR16" i="14"/>
  <c r="AQ16" i="14"/>
  <c r="AV15" i="14"/>
  <c r="AU15" i="14"/>
  <c r="AR15" i="14"/>
  <c r="AQ15" i="14"/>
  <c r="AV14" i="14"/>
  <c r="AU14" i="14"/>
  <c r="AR14" i="14"/>
  <c r="AQ14" i="14"/>
  <c r="AV13" i="14"/>
  <c r="AU13" i="14"/>
  <c r="AR13" i="14"/>
  <c r="AQ13" i="14"/>
  <c r="AV12" i="14"/>
  <c r="AU12" i="14"/>
  <c r="AR12" i="14"/>
  <c r="AQ12" i="14"/>
  <c r="AV11" i="14"/>
  <c r="AU11" i="14"/>
  <c r="AR11" i="14"/>
  <c r="AQ11" i="14"/>
  <c r="AV10" i="14"/>
  <c r="AU10" i="14"/>
  <c r="AR10" i="14"/>
  <c r="AQ10" i="14"/>
  <c r="AT9" i="14"/>
  <c r="AV9" i="14" s="1"/>
  <c r="AS9" i="14"/>
  <c r="AP9" i="14"/>
  <c r="AQ9" i="14" s="1"/>
  <c r="AO9" i="14"/>
  <c r="AN34" i="14"/>
  <c r="AM34" i="14"/>
  <c r="AN33" i="14"/>
  <c r="AM33" i="14"/>
  <c r="AN32" i="14"/>
  <c r="AM32" i="14"/>
  <c r="AN31" i="14"/>
  <c r="AM31" i="14"/>
  <c r="AN30" i="14"/>
  <c r="AM30" i="14"/>
  <c r="AN29" i="14"/>
  <c r="AM29" i="14"/>
  <c r="AN28" i="14"/>
  <c r="AM28" i="14"/>
  <c r="AN27" i="14"/>
  <c r="AM27" i="14"/>
  <c r="AN26" i="14"/>
  <c r="AM26" i="14"/>
  <c r="AN25" i="14"/>
  <c r="AM25" i="14"/>
  <c r="AN24" i="14"/>
  <c r="AM24" i="14"/>
  <c r="AN23" i="14"/>
  <c r="AM23" i="14"/>
  <c r="AN22" i="14"/>
  <c r="AM22" i="14"/>
  <c r="AN21" i="14"/>
  <c r="AM21" i="14"/>
  <c r="AN20" i="14"/>
  <c r="AM20" i="14"/>
  <c r="AN19" i="14"/>
  <c r="AM19" i="14"/>
  <c r="AN18" i="14"/>
  <c r="AM18" i="14"/>
  <c r="AN17" i="14"/>
  <c r="AM17" i="14"/>
  <c r="AN16" i="14"/>
  <c r="AM16" i="14"/>
  <c r="AN15" i="14"/>
  <c r="AM15" i="14"/>
  <c r="AN14" i="14"/>
  <c r="AM14" i="14"/>
  <c r="AN13" i="14"/>
  <c r="AM13" i="14"/>
  <c r="AN12" i="14"/>
  <c r="AM12" i="14"/>
  <c r="AN11" i="14"/>
  <c r="AM11" i="14"/>
  <c r="AN10" i="14"/>
  <c r="AM10" i="14"/>
  <c r="AN9" i="14"/>
  <c r="AL9" i="14"/>
  <c r="AM9" i="14" s="1"/>
  <c r="AK9" i="14"/>
  <c r="X34" i="14"/>
  <c r="W34" i="14"/>
  <c r="X33" i="14"/>
  <c r="W33" i="14"/>
  <c r="X32" i="14"/>
  <c r="W32" i="14"/>
  <c r="X31" i="14"/>
  <c r="W31" i="14"/>
  <c r="X30" i="14"/>
  <c r="W30" i="14"/>
  <c r="X29" i="14"/>
  <c r="W29" i="14"/>
  <c r="X28" i="14"/>
  <c r="W28" i="14"/>
  <c r="X27" i="14"/>
  <c r="X26" i="14"/>
  <c r="W26" i="14"/>
  <c r="X25" i="14"/>
  <c r="W25" i="14"/>
  <c r="X24" i="14"/>
  <c r="W24" i="14"/>
  <c r="X23" i="14"/>
  <c r="W23" i="14"/>
  <c r="X22" i="14"/>
  <c r="W22" i="14"/>
  <c r="X21" i="14"/>
  <c r="W21" i="14"/>
  <c r="X20" i="14"/>
  <c r="W20" i="14"/>
  <c r="X19" i="14"/>
  <c r="W19" i="14"/>
  <c r="X18" i="14"/>
  <c r="W18" i="14"/>
  <c r="X17" i="14"/>
  <c r="W17" i="14"/>
  <c r="X16" i="14"/>
  <c r="W16" i="14"/>
  <c r="X15" i="14"/>
  <c r="W15" i="14"/>
  <c r="X14" i="14"/>
  <c r="W14" i="14"/>
  <c r="X13" i="14"/>
  <c r="W13" i="14"/>
  <c r="X12" i="14"/>
  <c r="W12" i="14"/>
  <c r="X11" i="14"/>
  <c r="W11" i="14"/>
  <c r="X10" i="14"/>
  <c r="W10" i="14"/>
  <c r="X9" i="14"/>
  <c r="W9" i="14"/>
  <c r="V9" i="14"/>
  <c r="U9" i="14"/>
  <c r="S34" i="14"/>
  <c r="T34" i="14" s="1"/>
  <c r="R34" i="14"/>
  <c r="Q34" i="14"/>
  <c r="P34" i="14"/>
  <c r="M34" i="14"/>
  <c r="L34" i="14"/>
  <c r="I34" i="14"/>
  <c r="H34" i="14"/>
  <c r="E34" i="14"/>
  <c r="D34" i="14"/>
  <c r="S33" i="14"/>
  <c r="R33" i="14"/>
  <c r="T33" i="14" s="1"/>
  <c r="Q33" i="14"/>
  <c r="P33" i="14"/>
  <c r="M33" i="14"/>
  <c r="L33" i="14"/>
  <c r="I33" i="14"/>
  <c r="H33" i="14"/>
  <c r="E33" i="14"/>
  <c r="D33" i="14"/>
  <c r="S32" i="14"/>
  <c r="T32" i="14" s="1"/>
  <c r="R32" i="14"/>
  <c r="Q32" i="14"/>
  <c r="P32" i="14"/>
  <c r="M32" i="14"/>
  <c r="L32" i="14"/>
  <c r="I32" i="14"/>
  <c r="H32" i="14"/>
  <c r="E32" i="14"/>
  <c r="D32" i="14"/>
  <c r="T31" i="14"/>
  <c r="S31" i="14"/>
  <c r="R31" i="14"/>
  <c r="Q31" i="14"/>
  <c r="P31" i="14"/>
  <c r="M31" i="14"/>
  <c r="L31" i="14"/>
  <c r="I31" i="14"/>
  <c r="H31" i="14"/>
  <c r="E31" i="14"/>
  <c r="D31" i="14"/>
  <c r="S30" i="14"/>
  <c r="T30" i="14" s="1"/>
  <c r="R30" i="14"/>
  <c r="Q30" i="14"/>
  <c r="P30" i="14"/>
  <c r="M30" i="14"/>
  <c r="L30" i="14"/>
  <c r="I30" i="14"/>
  <c r="H30" i="14"/>
  <c r="E30" i="14"/>
  <c r="D30" i="14"/>
  <c r="S29" i="14"/>
  <c r="R29" i="14"/>
  <c r="T29" i="14" s="1"/>
  <c r="Q29" i="14"/>
  <c r="P29" i="14"/>
  <c r="M29" i="14"/>
  <c r="L29" i="14"/>
  <c r="I29" i="14"/>
  <c r="H29" i="14"/>
  <c r="E29" i="14"/>
  <c r="D29" i="14"/>
  <c r="S28" i="14"/>
  <c r="T28" i="14" s="1"/>
  <c r="R28" i="14"/>
  <c r="Q28" i="14"/>
  <c r="P28" i="14"/>
  <c r="M28" i="14"/>
  <c r="L28" i="14"/>
  <c r="I28" i="14"/>
  <c r="H28" i="14"/>
  <c r="E28" i="14"/>
  <c r="D28" i="14"/>
  <c r="T27" i="14"/>
  <c r="S27" i="14"/>
  <c r="R27" i="14"/>
  <c r="Q27" i="14"/>
  <c r="P27" i="14"/>
  <c r="M27" i="14"/>
  <c r="L27" i="14"/>
  <c r="I27" i="14"/>
  <c r="H27" i="14"/>
  <c r="E27" i="14"/>
  <c r="D27" i="14"/>
  <c r="S26" i="14"/>
  <c r="T26" i="14" s="1"/>
  <c r="R26" i="14"/>
  <c r="Q26" i="14"/>
  <c r="P26" i="14"/>
  <c r="M26" i="14"/>
  <c r="L26" i="14"/>
  <c r="I26" i="14"/>
  <c r="H26" i="14"/>
  <c r="E26" i="14"/>
  <c r="D26" i="14"/>
  <c r="S25" i="14"/>
  <c r="R25" i="14"/>
  <c r="T25" i="14" s="1"/>
  <c r="Q25" i="14"/>
  <c r="P25" i="14"/>
  <c r="M25" i="14"/>
  <c r="L25" i="14"/>
  <c r="I25" i="14"/>
  <c r="H25" i="14"/>
  <c r="E25" i="14"/>
  <c r="D25" i="14"/>
  <c r="S24" i="14"/>
  <c r="T24" i="14" s="1"/>
  <c r="R24" i="14"/>
  <c r="Q24" i="14"/>
  <c r="P24" i="14"/>
  <c r="M24" i="14"/>
  <c r="L24" i="14"/>
  <c r="I24" i="14"/>
  <c r="H24" i="14"/>
  <c r="E24" i="14"/>
  <c r="D24" i="14"/>
  <c r="T23" i="14"/>
  <c r="S23" i="14"/>
  <c r="R23" i="14"/>
  <c r="Q23" i="14"/>
  <c r="P23" i="14"/>
  <c r="M23" i="14"/>
  <c r="L23" i="14"/>
  <c r="I23" i="14"/>
  <c r="H23" i="14"/>
  <c r="E23" i="14"/>
  <c r="D23" i="14"/>
  <c r="S22" i="14"/>
  <c r="T22" i="14" s="1"/>
  <c r="R22" i="14"/>
  <c r="Q22" i="14"/>
  <c r="P22" i="14"/>
  <c r="M22" i="14"/>
  <c r="L22" i="14"/>
  <c r="I22" i="14"/>
  <c r="H22" i="14"/>
  <c r="E22" i="14"/>
  <c r="D22" i="14"/>
  <c r="S21" i="14"/>
  <c r="R21" i="14"/>
  <c r="T21" i="14" s="1"/>
  <c r="Q21" i="14"/>
  <c r="P21" i="14"/>
  <c r="M21" i="14"/>
  <c r="L21" i="14"/>
  <c r="I21" i="14"/>
  <c r="H21" i="14"/>
  <c r="E21" i="14"/>
  <c r="D21" i="14"/>
  <c r="S20" i="14"/>
  <c r="T20" i="14" s="1"/>
  <c r="R20" i="14"/>
  <c r="Q20" i="14"/>
  <c r="P20" i="14"/>
  <c r="M20" i="14"/>
  <c r="L20" i="14"/>
  <c r="I20" i="14"/>
  <c r="H20" i="14"/>
  <c r="E20" i="14"/>
  <c r="D20" i="14"/>
  <c r="T19" i="14"/>
  <c r="S19" i="14"/>
  <c r="R19" i="14"/>
  <c r="Q19" i="14"/>
  <c r="P19" i="14"/>
  <c r="M19" i="14"/>
  <c r="L19" i="14"/>
  <c r="I19" i="14"/>
  <c r="H19" i="14"/>
  <c r="E19" i="14"/>
  <c r="D19" i="14"/>
  <c r="S18" i="14"/>
  <c r="T18" i="14" s="1"/>
  <c r="R18" i="14"/>
  <c r="Q18" i="14"/>
  <c r="P18" i="14"/>
  <c r="M18" i="14"/>
  <c r="L18" i="14"/>
  <c r="I18" i="14"/>
  <c r="H18" i="14"/>
  <c r="E18" i="14"/>
  <c r="D18" i="14"/>
  <c r="S17" i="14"/>
  <c r="T17" i="14" s="1"/>
  <c r="R17" i="14"/>
  <c r="Q17" i="14"/>
  <c r="P17" i="14"/>
  <c r="M17" i="14"/>
  <c r="L17" i="14"/>
  <c r="I17" i="14"/>
  <c r="H17" i="14"/>
  <c r="E17" i="14"/>
  <c r="D17" i="14"/>
  <c r="S16" i="14"/>
  <c r="T16" i="14" s="1"/>
  <c r="R16" i="14"/>
  <c r="Q16" i="14"/>
  <c r="P16" i="14"/>
  <c r="M16" i="14"/>
  <c r="L16" i="14"/>
  <c r="I16" i="14"/>
  <c r="H16" i="14"/>
  <c r="E16" i="14"/>
  <c r="D16" i="14"/>
  <c r="T15" i="14"/>
  <c r="S15" i="14"/>
  <c r="R15" i="14"/>
  <c r="Q15" i="14"/>
  <c r="P15" i="14"/>
  <c r="M15" i="14"/>
  <c r="L15" i="14"/>
  <c r="I15" i="14"/>
  <c r="H15" i="14"/>
  <c r="E15" i="14"/>
  <c r="D15" i="14"/>
  <c r="S14" i="14"/>
  <c r="T14" i="14" s="1"/>
  <c r="R14" i="14"/>
  <c r="Q14" i="14"/>
  <c r="P14" i="14"/>
  <c r="M14" i="14"/>
  <c r="L14" i="14"/>
  <c r="I14" i="14"/>
  <c r="H14" i="14"/>
  <c r="E14" i="14"/>
  <c r="D14" i="14"/>
  <c r="S13" i="14"/>
  <c r="T13" i="14" s="1"/>
  <c r="R13" i="14"/>
  <c r="Q13" i="14"/>
  <c r="P13" i="14"/>
  <c r="M13" i="14"/>
  <c r="L13" i="14"/>
  <c r="I13" i="14"/>
  <c r="H13" i="14"/>
  <c r="E13" i="14"/>
  <c r="D13" i="14"/>
  <c r="S12" i="14"/>
  <c r="T12" i="14" s="1"/>
  <c r="R12" i="14"/>
  <c r="Q12" i="14"/>
  <c r="P12" i="14"/>
  <c r="M12" i="14"/>
  <c r="L12" i="14"/>
  <c r="I12" i="14"/>
  <c r="H12" i="14"/>
  <c r="E12" i="14"/>
  <c r="D12" i="14"/>
  <c r="T11" i="14"/>
  <c r="S11" i="14"/>
  <c r="R11" i="14"/>
  <c r="Q11" i="14"/>
  <c r="P11" i="14"/>
  <c r="M11" i="14"/>
  <c r="L11" i="14"/>
  <c r="I11" i="14"/>
  <c r="H11" i="14"/>
  <c r="E11" i="14"/>
  <c r="D11" i="14"/>
  <c r="S10" i="14"/>
  <c r="T10" i="14" s="1"/>
  <c r="R10" i="14"/>
  <c r="Q10" i="14"/>
  <c r="P10" i="14"/>
  <c r="M10" i="14"/>
  <c r="L10" i="14"/>
  <c r="I10" i="14"/>
  <c r="H10" i="14"/>
  <c r="E10" i="14"/>
  <c r="D10" i="14"/>
  <c r="O9" i="14"/>
  <c r="S9" i="14" s="1"/>
  <c r="N9" i="14"/>
  <c r="R9" i="14" s="1"/>
  <c r="K9" i="14"/>
  <c r="M9" i="14" s="1"/>
  <c r="J9" i="14"/>
  <c r="G9" i="14"/>
  <c r="I9" i="14" s="1"/>
  <c r="F9" i="14"/>
  <c r="C9" i="14"/>
  <c r="E9" i="14" s="1"/>
  <c r="B9" i="14"/>
  <c r="AR9" i="14" l="1"/>
  <c r="AU9" i="14"/>
  <c r="T9" i="14"/>
  <c r="D9" i="14"/>
  <c r="H9" i="14"/>
  <c r="L9" i="14"/>
  <c r="P9" i="14"/>
  <c r="Q9" i="14"/>
  <c r="C42" i="26" l="1"/>
  <c r="B42" i="26"/>
  <c r="D41" i="26"/>
  <c r="E39" i="26"/>
  <c r="D39" i="26"/>
  <c r="D38" i="26"/>
  <c r="E37" i="26"/>
  <c r="D37" i="26"/>
  <c r="E36" i="26"/>
  <c r="D36" i="26"/>
  <c r="E30" i="26"/>
  <c r="D30" i="26"/>
  <c r="E29" i="26"/>
  <c r="D29" i="26"/>
  <c r="E28" i="26"/>
  <c r="D28" i="26"/>
  <c r="E27" i="26"/>
  <c r="D27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D18" i="26"/>
  <c r="E16" i="26"/>
  <c r="D16" i="26"/>
  <c r="E14" i="26"/>
  <c r="D14" i="26"/>
  <c r="E12" i="26"/>
  <c r="D12" i="26"/>
  <c r="E11" i="26"/>
  <c r="D11" i="26"/>
  <c r="E10" i="26"/>
  <c r="D10" i="26"/>
  <c r="E8" i="26"/>
  <c r="D8" i="26"/>
  <c r="E7" i="26"/>
  <c r="D7" i="26"/>
  <c r="E6" i="26"/>
  <c r="D6" i="26"/>
  <c r="E5" i="26"/>
  <c r="D5" i="26"/>
  <c r="AG9" i="14" l="1"/>
  <c r="BP34" i="14"/>
  <c r="BP33" i="14"/>
  <c r="BP32" i="14"/>
  <c r="BP31" i="14"/>
  <c r="BP30" i="14"/>
  <c r="BP29" i="14"/>
  <c r="BP28" i="14"/>
  <c r="BP27" i="14"/>
  <c r="BP26" i="14"/>
  <c r="BP25" i="14"/>
  <c r="BP24" i="14"/>
  <c r="BP23" i="14"/>
  <c r="BP22" i="14"/>
  <c r="BP21" i="14"/>
  <c r="BP20" i="14"/>
  <c r="BP19" i="14"/>
  <c r="BP18" i="14"/>
  <c r="BP17" i="14"/>
  <c r="BP16" i="14"/>
  <c r="BP15" i="14"/>
  <c r="BP14" i="14"/>
  <c r="BP13" i="14"/>
  <c r="BP12" i="14"/>
  <c r="BP11" i="14"/>
  <c r="BP10" i="14"/>
  <c r="BP9" i="14"/>
  <c r="Y9" i="14" l="1"/>
  <c r="AA10" i="14"/>
  <c r="AB10" i="14"/>
  <c r="AA11" i="14"/>
  <c r="AB11" i="14"/>
  <c r="AA12" i="14"/>
  <c r="AB12" i="14"/>
  <c r="AA13" i="14"/>
  <c r="AB13" i="14"/>
  <c r="AA14" i="14"/>
  <c r="AB14" i="14"/>
  <c r="AA15" i="14"/>
  <c r="AB15" i="14"/>
  <c r="AA16" i="14"/>
  <c r="AB16" i="14"/>
  <c r="AA17" i="14"/>
  <c r="AB17" i="14"/>
  <c r="AA18" i="14"/>
  <c r="AB18" i="14"/>
  <c r="AA19" i="14"/>
  <c r="AB19" i="14"/>
  <c r="AA20" i="14"/>
  <c r="AB20" i="14"/>
  <c r="AA21" i="14"/>
  <c r="AB21" i="14"/>
  <c r="AA22" i="14"/>
  <c r="AB22" i="14"/>
  <c r="AA23" i="14"/>
  <c r="AB23" i="14"/>
  <c r="AA24" i="14"/>
  <c r="AB24" i="14"/>
  <c r="AA25" i="14"/>
  <c r="AB25" i="14"/>
  <c r="AA26" i="14"/>
  <c r="AB26" i="14"/>
  <c r="AA27" i="14"/>
  <c r="AB27" i="14"/>
  <c r="AA28" i="14"/>
  <c r="AB28" i="14"/>
  <c r="AA29" i="14"/>
  <c r="AB29" i="14"/>
  <c r="AA30" i="14"/>
  <c r="AB30" i="14"/>
  <c r="AA31" i="14"/>
  <c r="AB31" i="14"/>
  <c r="AA32" i="14"/>
  <c r="AB32" i="14"/>
  <c r="AA33" i="14"/>
  <c r="AB33" i="14"/>
  <c r="AA34" i="14"/>
  <c r="AB34" i="14"/>
  <c r="AA9" i="14" l="1"/>
  <c r="AB9" i="14"/>
  <c r="D15" i="11" l="1"/>
  <c r="D7" i="11"/>
  <c r="E7" i="11"/>
  <c r="C7" i="10"/>
  <c r="D7" i="10" l="1"/>
  <c r="AH9" i="14" l="1"/>
  <c r="AD9" i="14"/>
  <c r="AC9" i="14"/>
  <c r="AF9" i="14" l="1"/>
  <c r="B6" i="12"/>
  <c r="C6" i="12"/>
  <c r="D7" i="12"/>
  <c r="E7" i="12"/>
  <c r="B6" i="11"/>
  <c r="C6" i="11"/>
  <c r="E7" i="10"/>
  <c r="F7" i="10"/>
  <c r="D6" i="12" l="1"/>
  <c r="E6" i="12"/>
  <c r="D6" i="11"/>
  <c r="E6" i="11"/>
  <c r="D15" i="12" l="1"/>
  <c r="D14" i="12"/>
  <c r="D13" i="12"/>
  <c r="D12" i="12"/>
  <c r="D11" i="12"/>
  <c r="D10" i="12"/>
  <c r="D9" i="12"/>
  <c r="D8" i="12"/>
  <c r="D8" i="11"/>
  <c r="D9" i="11"/>
  <c r="D10" i="11"/>
  <c r="D11" i="11"/>
  <c r="D12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AJ34" i="14" l="1"/>
  <c r="AI34" i="14"/>
  <c r="AJ33" i="14"/>
  <c r="AI33" i="14"/>
  <c r="AJ32" i="14"/>
  <c r="AI32" i="14"/>
  <c r="AJ31" i="14"/>
  <c r="AI31" i="14"/>
  <c r="AJ30" i="14"/>
  <c r="AI30" i="14"/>
  <c r="AJ29" i="14"/>
  <c r="AI29" i="14"/>
  <c r="AJ28" i="14"/>
  <c r="AI28" i="14"/>
  <c r="AJ27" i="14"/>
  <c r="AI27" i="14"/>
  <c r="AJ26" i="14"/>
  <c r="AI26" i="14"/>
  <c r="AJ25" i="14"/>
  <c r="AI25" i="14"/>
  <c r="AJ24" i="14"/>
  <c r="AI24" i="14"/>
  <c r="AJ23" i="14"/>
  <c r="AI23" i="14"/>
  <c r="AJ22" i="14"/>
  <c r="AI22" i="14"/>
  <c r="AJ21" i="14"/>
  <c r="AI21" i="14"/>
  <c r="AJ20" i="14"/>
  <c r="AI20" i="14"/>
  <c r="AJ19" i="14"/>
  <c r="AI19" i="14"/>
  <c r="AJ18" i="14"/>
  <c r="AI18" i="14"/>
  <c r="AJ17" i="14"/>
  <c r="AI17" i="14"/>
  <c r="AJ16" i="14"/>
  <c r="AI16" i="14"/>
  <c r="AJ15" i="14"/>
  <c r="AI15" i="14"/>
  <c r="AJ14" i="14"/>
  <c r="AI14" i="14"/>
  <c r="AJ13" i="14"/>
  <c r="AI13" i="14"/>
  <c r="AJ12" i="14"/>
  <c r="AI12" i="14"/>
  <c r="AJ11" i="14"/>
  <c r="AI11" i="14"/>
  <c r="AJ10" i="14"/>
  <c r="AI10" i="14"/>
  <c r="AF34" i="14"/>
  <c r="AE34" i="14"/>
  <c r="AF33" i="14"/>
  <c r="AE33" i="14"/>
  <c r="AF32" i="14"/>
  <c r="AE32" i="14"/>
  <c r="AF31" i="14"/>
  <c r="AE31" i="14"/>
  <c r="AF30" i="14"/>
  <c r="AE30" i="14"/>
  <c r="AF29" i="14"/>
  <c r="AE29" i="14"/>
  <c r="AF28" i="14"/>
  <c r="AE28" i="14"/>
  <c r="AF27" i="14"/>
  <c r="AE27" i="14"/>
  <c r="AF26" i="14"/>
  <c r="AE26" i="14"/>
  <c r="AF25" i="14"/>
  <c r="AE25" i="14"/>
  <c r="AF24" i="14"/>
  <c r="AE24" i="14"/>
  <c r="AF23" i="14"/>
  <c r="AE23" i="14"/>
  <c r="AF22" i="14"/>
  <c r="AE22" i="14"/>
  <c r="AF21" i="14"/>
  <c r="AE21" i="14"/>
  <c r="AF20" i="14"/>
  <c r="AE20" i="14"/>
  <c r="AF19" i="14"/>
  <c r="AE19" i="14"/>
  <c r="AF18" i="14"/>
  <c r="AE18" i="14"/>
  <c r="AF17" i="14"/>
  <c r="AE17" i="14"/>
  <c r="AF16" i="14"/>
  <c r="AE16" i="14"/>
  <c r="AF15" i="14"/>
  <c r="AE15" i="14"/>
  <c r="AF14" i="14"/>
  <c r="AE14" i="14"/>
  <c r="AF13" i="14"/>
  <c r="AE13" i="14"/>
  <c r="AF12" i="14"/>
  <c r="AE12" i="14"/>
  <c r="AF11" i="14"/>
  <c r="AE11" i="14"/>
  <c r="AF10" i="14"/>
  <c r="AE10" i="14"/>
  <c r="E15" i="12"/>
  <c r="E14" i="12"/>
  <c r="E13" i="12"/>
  <c r="E12" i="12"/>
  <c r="E11" i="12"/>
  <c r="E10" i="12"/>
  <c r="E9" i="12"/>
  <c r="E8" i="12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AE9" i="14" l="1"/>
  <c r="AI9" i="14"/>
  <c r="AJ9" i="14"/>
</calcChain>
</file>

<file path=xl/sharedStrings.xml><?xml version="1.0" encoding="utf-8"?>
<sst xmlns="http://schemas.openxmlformats.org/spreadsheetml/2006/main" count="311" uniqueCount="175">
  <si>
    <t>Показник</t>
  </si>
  <si>
    <t>зміна значення</t>
  </si>
  <si>
    <t>%</t>
  </si>
  <si>
    <t xml:space="preserve"> + (-)                            тис. осіб</t>
  </si>
  <si>
    <t xml:space="preserve"> 2017 р.</t>
  </si>
  <si>
    <t xml:space="preserve"> + (-)                       тис. осіб</t>
  </si>
  <si>
    <t>Надання послуг державною службою зайнятості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</si>
  <si>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</si>
  <si>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</si>
  <si>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</si>
  <si>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</si>
  <si>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</si>
  <si>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</si>
  <si>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</si>
  <si>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</si>
  <si>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</si>
  <si>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</si>
  <si>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</si>
  <si>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</si>
  <si>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</si>
  <si>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</si>
  <si>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</si>
  <si>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</si>
  <si>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</si>
  <si>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</si>
  <si>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</si>
  <si>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</si>
  <si>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</si>
  <si>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</si>
  <si>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</si>
  <si>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</si>
  <si>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</si>
  <si>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</si>
  <si>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</si>
  <si>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</si>
  <si>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</si>
  <si>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</si>
  <si>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</si>
  <si>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</si>
  <si>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</si>
  <si>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</si>
  <si>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</si>
  <si>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</si>
  <si>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</si>
  <si>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</si>
  <si>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</si>
  <si>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</si>
  <si>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</si>
  <si>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</si>
  <si>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</si>
  <si>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</si>
  <si>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</si>
  <si>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</si>
  <si>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</si>
  <si>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</si>
  <si>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</si>
  <si>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</si>
  <si>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</si>
  <si>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</si>
  <si>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</si>
  <si>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</si>
  <si>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</si>
  <si>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</si>
  <si>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</si>
  <si>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</si>
  <si>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</si>
  <si>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</si>
  <si>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</si>
  <si>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</si>
  <si>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</si>
  <si>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</si>
  <si>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</si>
  <si>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</si>
  <si>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</si>
  <si>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</si>
  <si>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</si>
  <si>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</si>
  <si>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</si>
  <si>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</si>
  <si>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</si>
  <si>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</si>
  <si>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</si>
  <si>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</si>
  <si>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</si>
  <si>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</si>
  <si>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</si>
  <si>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</si>
  <si>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</si>
  <si>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</si>
  <si>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</si>
  <si>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</si>
  <si>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</si>
  <si>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</si>
  <si>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</si>
  <si>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</si>
  <si>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</si>
  <si>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</si>
  <si>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</si>
  <si>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</si>
  <si>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</si>
  <si>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</si>
  <si>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</si>
  <si>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</si>
  <si>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за формою 3-ПН</t>
  </si>
  <si>
    <t>з інших джерел</t>
  </si>
  <si>
    <t>2018 р.</t>
  </si>
  <si>
    <t>х</t>
  </si>
  <si>
    <t xml:space="preserve"> - 1 особа</t>
  </si>
  <si>
    <t>(за даними Державної служби статистики України)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</si>
  <si>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</si>
  <si>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</si>
  <si>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</si>
  <si>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</si>
  <si>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</si>
  <si>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</si>
  <si>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</si>
  <si>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</si>
  <si>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</si>
  <si>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</si>
  <si>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</si>
  <si>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</si>
  <si>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</si>
  <si>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</si>
  <si>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</si>
  <si>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Економічна активність населення у середньому за 2017 -2018 рр.                                                                                                                                                   за місцем проживання та статтю</t>
  </si>
  <si>
    <t>за 2017 -2018 рр.</t>
  </si>
  <si>
    <t>Показники діяльності державної служби зайнятості</t>
  </si>
  <si>
    <t>січень-травень            2018 р.</t>
  </si>
  <si>
    <t>січень-травень          2019 р.</t>
  </si>
  <si>
    <t>у січні-травні 2018-2019 рр.</t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</si>
  <si>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</si>
  <si>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</si>
  <si>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</si>
  <si>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</si>
  <si>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</si>
  <si>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 xml:space="preserve">    + 3,2 в.п.</t>
  </si>
  <si>
    <t>Працевлаштовано безробітних за направленням служби зайнятості, тис.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</si>
  <si>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</si>
  <si>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тис. осіб</t>
  </si>
  <si>
    <t xml:space="preserve"> Рівень працевлаштування безробітних,%</t>
  </si>
  <si>
    <t xml:space="preserve">    + 0,6 в.п.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</si>
  <si>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</si>
  <si>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</si>
  <si>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  + 0,2 в.п.</t>
  </si>
  <si>
    <t xml:space="preserve">  з них в ЦПТО,  тис. осіб</t>
  </si>
  <si>
    <t>рівень працевлаштування після закінчення навчання в ЦПТО, %</t>
  </si>
  <si>
    <t xml:space="preserve">   + 0,5 в.п.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</si>
  <si>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</si>
  <si>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</si>
  <si>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</si>
  <si>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</si>
  <si>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</si>
  <si>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</si>
  <si>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</si>
  <si>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 xml:space="preserve">   - 1,0 в.п.</t>
  </si>
  <si>
    <t>Питома вага безробітних, знятих з реєстрації без працевлаштування, %</t>
  </si>
  <si>
    <t xml:space="preserve">   - 0,3 в.п.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</si>
  <si>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</si>
  <si>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</si>
  <si>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</si>
  <si>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</si>
  <si>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</si>
  <si>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 xml:space="preserve"> - 3,9 в.п.</t>
  </si>
  <si>
    <t>на 01.06.2018</t>
  </si>
  <si>
    <t>на 01.06.2019</t>
  </si>
  <si>
    <t>Середній розмір допомоги по безробіттю, у травні, грн.</t>
  </si>
  <si>
    <t xml:space="preserve">  + 587 грн.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</si>
  <si>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</si>
  <si>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</si>
  <si>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</si>
  <si>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 xml:space="preserve"> + 1 027 грн.</t>
  </si>
  <si>
    <t>Кількість претендентів на одну вакансію, особи</t>
  </si>
  <si>
    <t>у січні-травні 2018 - 2019 рр.</t>
  </si>
  <si>
    <t>у 2,2 р.</t>
  </si>
  <si>
    <r>
      <t xml:space="preserve">Середній розмір допомоги по безробіттю у травні, </t>
    </r>
    <r>
      <rPr>
        <i/>
        <sz val="11"/>
        <rFont val="Times New Roman"/>
        <family val="1"/>
        <charset val="204"/>
      </rPr>
      <t>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</si>
</sst>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6" fillId="0" borderId="0"/>
    <xf numFmtId="0" fontId="5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51" fillId="0" borderId="0"/>
    <xf numFmtId="0" fontId="35" fillId="0" borderId="0"/>
    <xf numFmtId="0" fontId="17" fillId="0" borderId="0"/>
    <xf numFmtId="0" fontId="8" fillId="0" borderId="0"/>
  </cellStyleXfs>
  <cellXfs count="305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3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10" applyNumberFormat="1" applyFont="1" applyFill="1" applyBorder="1" applyProtection="1"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2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" fontId="10" fillId="0" borderId="0" xfId="10" applyNumberFormat="1" applyFont="1" applyFill="1" applyBorder="1" applyAlignment="1" applyProtection="1">
      <alignment horizontal="center" vertical="center"/>
      <protection locked="0"/>
    </xf>
    <xf numFmtId="1" fontId="10" fillId="0" borderId="2" xfId="10" applyNumberFormat="1" applyFont="1" applyFill="1" applyBorder="1" applyAlignment="1" applyProtection="1">
      <alignment horizontal="left"/>
      <protection locked="0"/>
    </xf>
    <xf numFmtId="1" fontId="18" fillId="0" borderId="0" xfId="10" applyNumberFormat="1" applyFont="1" applyFill="1" applyBorder="1" applyProtection="1">
      <protection locked="0"/>
    </xf>
    <xf numFmtId="165" fontId="18" fillId="0" borderId="0" xfId="10" applyNumberFormat="1" applyFont="1" applyFill="1" applyBorder="1" applyProtection="1">
      <protection locked="0"/>
    </xf>
    <xf numFmtId="1" fontId="19" fillId="0" borderId="0" xfId="10" applyNumberFormat="1" applyFont="1" applyFill="1" applyBorder="1" applyProtection="1">
      <protection locked="0"/>
    </xf>
    <xf numFmtId="3" fontId="19" fillId="0" borderId="0" xfId="10" applyNumberFormat="1" applyFont="1" applyFill="1" applyBorder="1" applyProtection="1">
      <protection locked="0"/>
    </xf>
    <xf numFmtId="3" fontId="18" fillId="0" borderId="0" xfId="10" applyNumberFormat="1" applyFont="1" applyFill="1" applyBorder="1" applyProtection="1">
      <protection locked="0"/>
    </xf>
    <xf numFmtId="0" fontId="22" fillId="0" borderId="0" xfId="16" applyFont="1" applyFill="1"/>
    <xf numFmtId="0" fontId="24" fillId="0" borderId="0" xfId="16" applyFont="1" applyFill="1" applyBorder="1" applyAlignment="1">
      <alignment horizontal="center"/>
    </xf>
    <xf numFmtId="0" fontId="24" fillId="0" borderId="0" xfId="16" applyFont="1" applyFill="1"/>
    <xf numFmtId="0" fontId="26" fillId="0" borderId="0" xfId="16" applyFont="1" applyFill="1" applyAlignment="1">
      <alignment vertical="center"/>
    </xf>
    <xf numFmtId="0" fontId="28" fillId="0" borderId="0" xfId="16" applyFont="1" applyFill="1"/>
    <xf numFmtId="0" fontId="28" fillId="0" borderId="0" xfId="16" applyFont="1" applyFill="1" applyAlignment="1">
      <alignment vertical="center"/>
    </xf>
    <xf numFmtId="0" fontId="28" fillId="0" borderId="0" xfId="16" applyFont="1" applyFill="1" applyAlignment="1">
      <alignment wrapText="1"/>
    </xf>
    <xf numFmtId="3" fontId="33" fillId="0" borderId="2" xfId="16" applyNumberFormat="1" applyFont="1" applyFill="1" applyBorder="1" applyAlignment="1">
      <alignment horizontal="center" vertical="center"/>
    </xf>
    <xf numFmtId="0" fontId="24" fillId="0" borderId="0" xfId="16" applyFont="1" applyFill="1" applyAlignment="1">
      <alignment vertical="center"/>
    </xf>
    <xf numFmtId="3" fontId="34" fillId="0" borderId="0" xfId="16" applyNumberFormat="1" applyFont="1" applyFill="1" applyAlignment="1">
      <alignment horizontal="center" vertical="center"/>
    </xf>
    <xf numFmtId="3" fontId="32" fillId="0" borderId="2" xfId="16" applyNumberFormat="1" applyFont="1" applyFill="1" applyBorder="1" applyAlignment="1">
      <alignment horizontal="center" vertical="center" wrapText="1"/>
    </xf>
    <xf numFmtId="3" fontId="31" fillId="0" borderId="2" xfId="16" applyNumberFormat="1" applyFont="1" applyFill="1" applyBorder="1" applyAlignment="1">
      <alignment horizontal="center" vertical="center"/>
    </xf>
    <xf numFmtId="3" fontId="28" fillId="0" borderId="0" xfId="16" applyNumberFormat="1" applyFont="1" applyFill="1"/>
    <xf numFmtId="165" fontId="28" fillId="0" borderId="0" xfId="16" applyNumberFormat="1" applyFont="1" applyFill="1"/>
    <xf numFmtId="0" fontId="40" fillId="0" borderId="0" xfId="6" applyFont="1"/>
    <xf numFmtId="0" fontId="41" fillId="0" borderId="0" xfId="14" applyFont="1" applyFill="1" applyBorder="1" applyAlignment="1">
      <alignment horizontal="left"/>
    </xf>
    <xf numFmtId="0" fontId="28" fillId="0" borderId="0" xfId="6" applyFont="1"/>
    <xf numFmtId="0" fontId="45" fillId="0" borderId="0" xfId="6" applyFont="1" applyBorder="1" applyAlignment="1">
      <alignment horizontal="left" vertical="top" wrapText="1"/>
    </xf>
    <xf numFmtId="0" fontId="40" fillId="0" borderId="0" xfId="6" applyFont="1" applyFill="1"/>
    <xf numFmtId="165" fontId="10" fillId="0" borderId="0" xfId="5" applyNumberFormat="1" applyFont="1" applyAlignment="1">
      <alignment wrapText="1"/>
    </xf>
    <xf numFmtId="0" fontId="45" fillId="0" borderId="0" xfId="6" applyFont="1"/>
    <xf numFmtId="0" fontId="45" fillId="0" borderId="0" xfId="6" applyFont="1" applyBorder="1"/>
    <xf numFmtId="0" fontId="44" fillId="0" borderId="0" xfId="6" applyFont="1"/>
    <xf numFmtId="0" fontId="40" fillId="0" borderId="0" xfId="6" applyFont="1" applyBorder="1"/>
    <xf numFmtId="165" fontId="3" fillId="0" borderId="0" xfId="5" applyNumberFormat="1" applyFont="1" applyAlignment="1">
      <alignment wrapText="1"/>
    </xf>
    <xf numFmtId="0" fontId="10" fillId="0" borderId="0" xfId="5" applyFont="1"/>
    <xf numFmtId="0" fontId="32" fillId="0" borderId="0" xfId="6" applyFont="1" applyFill="1" applyAlignment="1"/>
    <xf numFmtId="0" fontId="28" fillId="0" borderId="0" xfId="6" applyFont="1" applyFill="1" applyAlignment="1"/>
    <xf numFmtId="0" fontId="17" fillId="0" borderId="0" xfId="6" applyFill="1"/>
    <xf numFmtId="0" fontId="28" fillId="0" borderId="0" xfId="6" applyFont="1" applyFill="1" applyAlignment="1">
      <alignment horizontal="center" vertical="center" wrapText="1"/>
    </xf>
    <xf numFmtId="0" fontId="43" fillId="0" borderId="0" xfId="6" applyFont="1" applyFill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48" fillId="0" borderId="2" xfId="6" applyFont="1" applyFill="1" applyBorder="1" applyAlignment="1">
      <alignment horizontal="left" vertical="center" wrapText="1"/>
    </xf>
    <xf numFmtId="164" fontId="48" fillId="0" borderId="2" xfId="6" applyNumberFormat="1" applyFont="1" applyFill="1" applyBorder="1" applyAlignment="1">
      <alignment horizontal="center" vertical="center" wrapText="1"/>
    </xf>
    <xf numFmtId="164" fontId="48" fillId="0" borderId="2" xfId="5" applyNumberFormat="1" applyFont="1" applyFill="1" applyBorder="1" applyAlignment="1">
      <alignment horizontal="center" vertical="center" wrapText="1"/>
    </xf>
    <xf numFmtId="165" fontId="48" fillId="0" borderId="2" xfId="6" applyNumberFormat="1" applyFont="1" applyFill="1" applyBorder="1" applyAlignment="1">
      <alignment horizontal="center" vertical="center"/>
    </xf>
    <xf numFmtId="0" fontId="43" fillId="0" borderId="0" xfId="6" applyFont="1" applyFill="1" applyAlignment="1">
      <alignment vertical="center"/>
    </xf>
    <xf numFmtId="0" fontId="40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40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8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49" fontId="27" fillId="0" borderId="2" xfId="6" applyNumberFormat="1" applyFont="1" applyFill="1" applyBorder="1" applyAlignment="1">
      <alignment horizontal="center" vertical="center" wrapText="1"/>
    </xf>
    <xf numFmtId="164" fontId="35" fillId="0" borderId="6" xfId="6" applyNumberFormat="1" applyFont="1" applyFill="1" applyBorder="1" applyAlignment="1">
      <alignment horizontal="center" vertical="center"/>
    </xf>
    <xf numFmtId="164" fontId="35" fillId="0" borderId="7" xfId="6" applyNumberFormat="1" applyFont="1" applyFill="1" applyBorder="1" applyAlignment="1">
      <alignment horizontal="center" vertical="center"/>
    </xf>
    <xf numFmtId="164" fontId="36" fillId="0" borderId="8" xfId="6" applyNumberFormat="1" applyFont="1" applyFill="1" applyBorder="1" applyAlignment="1">
      <alignment horizontal="center" vertical="center"/>
    </xf>
    <xf numFmtId="164" fontId="36" fillId="0" borderId="9" xfId="6" applyNumberFormat="1" applyFont="1" applyFill="1" applyBorder="1" applyAlignment="1">
      <alignment horizontal="center" vertical="center"/>
    </xf>
    <xf numFmtId="164" fontId="35" fillId="0" borderId="10" xfId="6" applyNumberFormat="1" applyFont="1" applyFill="1" applyBorder="1" applyAlignment="1">
      <alignment horizontal="center" vertical="center"/>
    </xf>
    <xf numFmtId="164" fontId="35" fillId="0" borderId="11" xfId="6" applyNumberFormat="1" applyFont="1" applyFill="1" applyBorder="1" applyAlignment="1">
      <alignment horizontal="center" vertical="center"/>
    </xf>
    <xf numFmtId="164" fontId="36" fillId="0" borderId="5" xfId="6" applyNumberFormat="1" applyFont="1" applyFill="1" applyBorder="1" applyAlignment="1">
      <alignment horizontal="center" vertical="center"/>
    </xf>
    <xf numFmtId="164" fontId="36" fillId="0" borderId="3" xfId="6" applyNumberFormat="1" applyFont="1" applyFill="1" applyBorder="1" applyAlignment="1">
      <alignment horizontal="center" vertical="center"/>
    </xf>
    <xf numFmtId="49" fontId="48" fillId="0" borderId="12" xfId="6" applyNumberFormat="1" applyFont="1" applyFill="1" applyBorder="1" applyAlignment="1">
      <alignment horizontal="center" vertical="center" wrapText="1"/>
    </xf>
    <xf numFmtId="0" fontId="1" fillId="0" borderId="0" xfId="13" applyFont="1" applyAlignment="1">
      <alignment vertical="top"/>
    </xf>
    <xf numFmtId="0" fontId="49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8" fillId="0" borderId="0" xfId="13" applyFont="1" applyFill="1" applyAlignment="1">
      <alignment horizontal="center" vertical="top" wrapText="1"/>
    </xf>
    <xf numFmtId="0" fontId="49" fillId="0" borderId="0" xfId="13" applyFont="1" applyFill="1" applyAlignment="1">
      <alignment horizontal="right" vertical="center"/>
    </xf>
    <xf numFmtId="0" fontId="39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 applyAlignment="1">
      <alignment vertical="center"/>
    </xf>
    <xf numFmtId="0" fontId="4" fillId="0" borderId="2" xfId="13" applyFont="1" applyBorder="1" applyAlignment="1">
      <alignment horizontal="center" vertical="center"/>
    </xf>
    <xf numFmtId="3" fontId="4" fillId="0" borderId="2" xfId="6" applyNumberFormat="1" applyFont="1" applyBorder="1" applyAlignment="1">
      <alignment horizontal="center" vertical="center"/>
    </xf>
    <xf numFmtId="164" fontId="4" fillId="0" borderId="2" xfId="6" applyNumberFormat="1" applyFont="1" applyBorder="1" applyAlignment="1">
      <alignment horizontal="center" vertical="center"/>
    </xf>
    <xf numFmtId="3" fontId="1" fillId="0" borderId="0" xfId="13" applyNumberFormat="1" applyFont="1" applyAlignment="1">
      <alignment vertical="center"/>
    </xf>
    <xf numFmtId="0" fontId="20" fillId="0" borderId="0" xfId="13" applyFont="1" applyAlignment="1">
      <alignment horizontal="center" vertical="center"/>
    </xf>
    <xf numFmtId="0" fontId="20" fillId="0" borderId="2" xfId="10" applyNumberFormat="1" applyFont="1" applyFill="1" applyBorder="1" applyAlignment="1" applyProtection="1">
      <alignment horizontal="left" vertical="center"/>
      <protection locked="0"/>
    </xf>
    <xf numFmtId="3" fontId="20" fillId="0" borderId="2" xfId="6" applyNumberFormat="1" applyFont="1" applyBorder="1" applyAlignment="1">
      <alignment horizontal="center" vertical="center"/>
    </xf>
    <xf numFmtId="164" fontId="20" fillId="0" borderId="2" xfId="6" applyNumberFormat="1" applyFont="1" applyBorder="1" applyAlignment="1">
      <alignment horizontal="center" vertical="center"/>
    </xf>
    <xf numFmtId="165" fontId="20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20" fillId="4" borderId="0" xfId="13" applyNumberFormat="1" applyFont="1" applyFill="1" applyAlignment="1">
      <alignment horizontal="center" vertical="center"/>
    </xf>
    <xf numFmtId="3" fontId="20" fillId="0" borderId="2" xfId="6" applyNumberFormat="1" applyFont="1" applyFill="1" applyBorder="1" applyAlignment="1">
      <alignment horizontal="center" vertical="center"/>
    </xf>
    <xf numFmtId="164" fontId="20" fillId="0" borderId="2" xfId="6" applyNumberFormat="1" applyFont="1" applyFill="1" applyBorder="1" applyAlignment="1">
      <alignment horizontal="center" vertical="center"/>
    </xf>
    <xf numFmtId="0" fontId="1" fillId="0" borderId="0" xfId="13" applyFont="1"/>
    <xf numFmtId="0" fontId="30" fillId="0" borderId="0" xfId="16" applyFont="1" applyFill="1" applyAlignment="1">
      <alignment horizontal="center"/>
    </xf>
    <xf numFmtId="0" fontId="25" fillId="0" borderId="2" xfId="16" applyFont="1" applyFill="1" applyBorder="1" applyAlignment="1">
      <alignment horizontal="center" vertical="center" wrapText="1"/>
    </xf>
    <xf numFmtId="0" fontId="21" fillId="0" borderId="2" xfId="16" applyFont="1" applyFill="1" applyBorder="1" applyAlignment="1">
      <alignment horizontal="center" vertical="center" wrapText="1"/>
    </xf>
    <xf numFmtId="3" fontId="55" fillId="3" borderId="2" xfId="16" applyNumberFormat="1" applyFont="1" applyFill="1" applyBorder="1" applyAlignment="1">
      <alignment horizontal="center" vertical="center"/>
    </xf>
    <xf numFmtId="3" fontId="52" fillId="0" borderId="2" xfId="1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1" fontId="11" fillId="0" borderId="0" xfId="10" applyNumberFormat="1" applyFont="1" applyFill="1" applyAlignment="1" applyProtection="1">
      <alignment vertical="center"/>
      <protection locked="0"/>
    </xf>
    <xf numFmtId="14" fontId="25" fillId="0" borderId="2" xfId="1" applyNumberFormat="1" applyFont="1" applyBorder="1" applyAlignment="1">
      <alignment horizontal="center" vertical="center" wrapText="1"/>
    </xf>
    <xf numFmtId="164" fontId="25" fillId="0" borderId="2" xfId="16" applyNumberFormat="1" applyFont="1" applyFill="1" applyBorder="1" applyAlignment="1">
      <alignment horizontal="center" vertical="center" wrapText="1"/>
    </xf>
    <xf numFmtId="0" fontId="32" fillId="0" borderId="2" xfId="16" applyFont="1" applyFill="1" applyBorder="1" applyAlignment="1">
      <alignment horizontal="left" vertical="center" wrapText="1"/>
    </xf>
    <xf numFmtId="164" fontId="31" fillId="0" borderId="2" xfId="16" applyNumberFormat="1" applyFont="1" applyFill="1" applyBorder="1" applyAlignment="1">
      <alignment horizontal="center" vertical="center" wrapText="1"/>
    </xf>
    <xf numFmtId="0" fontId="33" fillId="0" borderId="2" xfId="16" applyFont="1" applyFill="1" applyBorder="1" applyAlignment="1">
      <alignment horizontal="center" vertical="center" wrapText="1"/>
    </xf>
    <xf numFmtId="164" fontId="33" fillId="0" borderId="2" xfId="16" applyNumberFormat="1" applyFont="1" applyFill="1" applyBorder="1" applyAlignment="1">
      <alignment horizontal="center" vertical="center"/>
    </xf>
    <xf numFmtId="0" fontId="20" fillId="0" borderId="2" xfId="11" applyFont="1" applyBorder="1" applyAlignment="1">
      <alignment vertical="center" wrapText="1"/>
    </xf>
    <xf numFmtId="3" fontId="15" fillId="0" borderId="2" xfId="15" applyNumberFormat="1" applyFont="1" applyFill="1" applyBorder="1" applyAlignment="1">
      <alignment horizontal="center" vertical="center"/>
    </xf>
    <xf numFmtId="3" fontId="56" fillId="3" borderId="2" xfId="16" applyNumberFormat="1" applyFont="1" applyFill="1" applyBorder="1" applyAlignment="1">
      <alignment horizontal="center" vertical="center"/>
    </xf>
    <xf numFmtId="164" fontId="32" fillId="0" borderId="2" xfId="16" applyNumberFormat="1" applyFont="1" applyFill="1" applyBorder="1" applyAlignment="1">
      <alignment horizontal="center" vertical="center" wrapText="1"/>
    </xf>
    <xf numFmtId="0" fontId="1" fillId="0" borderId="0" xfId="9" applyFont="1"/>
    <xf numFmtId="164" fontId="4" fillId="0" borderId="11" xfId="9" applyNumberFormat="1" applyFont="1" applyFill="1" applyBorder="1" applyAlignment="1">
      <alignment horizontal="center"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0" fontId="4" fillId="0" borderId="2" xfId="9" applyFont="1" applyBorder="1" applyAlignment="1">
      <alignment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13" xfId="9" applyFont="1" applyBorder="1" applyAlignment="1">
      <alignment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5" fontId="4" fillId="0" borderId="7" xfId="9" applyNumberFormat="1" applyFont="1" applyFill="1" applyBorder="1" applyAlignment="1">
      <alignment horizontal="center" vertical="center"/>
    </xf>
    <xf numFmtId="0" fontId="4" fillId="0" borderId="3" xfId="9" applyFont="1" applyBorder="1" applyAlignment="1">
      <alignment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0" fontId="4" fillId="0" borderId="7" xfId="9" applyFont="1" applyBorder="1" applyAlignment="1">
      <alignment vertical="center" wrapText="1"/>
    </xf>
    <xf numFmtId="0" fontId="1" fillId="0" borderId="0" xfId="9" applyFont="1" applyFill="1"/>
    <xf numFmtId="165" fontId="4" fillId="0" borderId="9" xfId="9" applyNumberFormat="1" applyFont="1" applyFill="1" applyBorder="1" applyAlignment="1">
      <alignment horizontal="center" vertical="center"/>
    </xf>
    <xf numFmtId="164" fontId="4" fillId="0" borderId="9" xfId="9" applyNumberFormat="1" applyFont="1" applyFill="1" applyBorder="1" applyAlignment="1">
      <alignment horizontal="center" vertical="center"/>
    </xf>
    <xf numFmtId="165" fontId="4" fillId="0" borderId="4" xfId="9" applyNumberFormat="1" applyFont="1" applyFill="1" applyBorder="1" applyAlignment="1">
      <alignment horizontal="center" vertical="center"/>
    </xf>
    <xf numFmtId="0" fontId="4" fillId="3" borderId="3" xfId="9" applyFont="1" applyFill="1" applyBorder="1" applyAlignment="1">
      <alignment vertical="center" wrapText="1"/>
    </xf>
    <xf numFmtId="165" fontId="4" fillId="3" borderId="4" xfId="9" applyNumberFormat="1" applyFont="1" applyFill="1" applyBorder="1" applyAlignment="1">
      <alignment horizontal="center" vertical="center"/>
    </xf>
    <xf numFmtId="165" fontId="4" fillId="3" borderId="3" xfId="9" applyNumberFormat="1" applyFont="1" applyFill="1" applyBorder="1" applyAlignment="1">
      <alignment horizontal="center" vertical="center"/>
    </xf>
    <xf numFmtId="164" fontId="4" fillId="0" borderId="2" xfId="9" applyNumberFormat="1" applyFont="1" applyFill="1" applyBorder="1" applyAlignment="1">
      <alignment horizontal="center" vertical="center"/>
    </xf>
    <xf numFmtId="3" fontId="4" fillId="0" borderId="2" xfId="9" applyNumberFormat="1" applyFont="1" applyFill="1" applyBorder="1" applyAlignment="1">
      <alignment horizontal="center" vertical="center" wrapText="1"/>
    </xf>
    <xf numFmtId="0" fontId="1" fillId="0" borderId="0" xfId="9" applyFont="1" applyBorder="1"/>
    <xf numFmtId="0" fontId="60" fillId="0" borderId="2" xfId="2" applyFont="1" applyFill="1" applyBorder="1" applyAlignment="1">
      <alignment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164" fontId="4" fillId="0" borderId="2" xfId="7" applyNumberFormat="1" applyFont="1" applyFill="1" applyBorder="1" applyAlignment="1">
      <alignment horizontal="center"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165" fontId="32" fillId="0" borderId="0" xfId="16" applyNumberFormat="1" applyFont="1" applyFill="1"/>
    <xf numFmtId="0" fontId="39" fillId="0" borderId="2" xfId="13" applyFont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49" fontId="48" fillId="0" borderId="2" xfId="6" applyNumberFormat="1" applyFont="1" applyFill="1" applyBorder="1" applyAlignment="1">
      <alignment horizontal="center" vertical="center" wrapText="1"/>
    </xf>
    <xf numFmtId="49" fontId="48" fillId="0" borderId="17" xfId="6" applyNumberFormat="1" applyFont="1" applyFill="1" applyBorder="1" applyAlignment="1">
      <alignment horizontal="center" vertical="center" wrapText="1"/>
    </xf>
    <xf numFmtId="0" fontId="35" fillId="0" borderId="0" xfId="6" applyFont="1"/>
    <xf numFmtId="164" fontId="36" fillId="0" borderId="15" xfId="6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left" vertical="center" wrapText="1"/>
    </xf>
    <xf numFmtId="164" fontId="35" fillId="0" borderId="26" xfId="6" applyNumberFormat="1" applyFont="1" applyFill="1" applyBorder="1" applyAlignment="1">
      <alignment horizontal="center" vertical="center"/>
    </xf>
    <xf numFmtId="0" fontId="49" fillId="0" borderId="3" xfId="6" applyFont="1" applyFill="1" applyBorder="1" applyAlignment="1">
      <alignment horizontal="left" vertical="center" wrapText="1"/>
    </xf>
    <xf numFmtId="0" fontId="4" fillId="0" borderId="11" xfId="6" applyFont="1" applyFill="1" applyBorder="1" applyAlignment="1">
      <alignment horizontal="left" vertical="center" wrapText="1"/>
    </xf>
    <xf numFmtId="164" fontId="35" fillId="0" borderId="27" xfId="6" applyNumberFormat="1" applyFont="1" applyFill="1" applyBorder="1" applyAlignment="1">
      <alignment horizontal="center" vertical="center"/>
    </xf>
    <xf numFmtId="0" fontId="49" fillId="0" borderId="9" xfId="6" applyFont="1" applyBorder="1" applyAlignment="1">
      <alignment horizontal="left" vertical="center" wrapText="1"/>
    </xf>
    <xf numFmtId="164" fontId="36" fillId="0" borderId="28" xfId="6" applyNumberFormat="1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left" vertical="center" wrapText="1"/>
    </xf>
    <xf numFmtId="0" fontId="4" fillId="0" borderId="2" xfId="9" applyFont="1" applyFill="1" applyBorder="1" applyAlignment="1">
      <alignment horizontal="center" vertical="center" wrapText="1"/>
    </xf>
    <xf numFmtId="3" fontId="4" fillId="0" borderId="2" xfId="6" applyNumberFormat="1" applyFont="1" applyFill="1" applyBorder="1" applyAlignment="1">
      <alignment horizontal="center" vertical="center"/>
    </xf>
    <xf numFmtId="3" fontId="20" fillId="0" borderId="0" xfId="13" applyNumberFormat="1" applyFont="1" applyAlignment="1">
      <alignment horizontal="center" vertical="center"/>
    </xf>
    <xf numFmtId="3" fontId="25" fillId="0" borderId="2" xfId="16" applyNumberFormat="1" applyFont="1" applyFill="1" applyBorder="1" applyAlignment="1">
      <alignment horizontal="center" vertical="center"/>
    </xf>
    <xf numFmtId="3" fontId="55" fillId="0" borderId="2" xfId="16" applyNumberFormat="1" applyFont="1" applyFill="1" applyBorder="1" applyAlignment="1">
      <alignment horizontal="center" vertical="center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64" fontId="1" fillId="0" borderId="0" xfId="9" applyNumberFormat="1" applyFont="1"/>
    <xf numFmtId="0" fontId="50" fillId="0" borderId="0" xfId="6" applyFont="1" applyAlignment="1">
      <alignment horizontal="center" vertical="center" wrapText="1"/>
    </xf>
    <xf numFmtId="0" fontId="37" fillId="0" borderId="0" xfId="14" applyFont="1" applyFill="1" applyBorder="1" applyAlignment="1">
      <alignment horizontal="center" vertical="top" wrapText="1"/>
    </xf>
    <xf numFmtId="0" fontId="22" fillId="0" borderId="2" xfId="6" applyFont="1" applyFill="1" applyBorder="1" applyAlignment="1">
      <alignment horizontal="center" vertical="center" wrapText="1"/>
    </xf>
    <xf numFmtId="0" fontId="22" fillId="0" borderId="12" xfId="6" applyFont="1" applyFill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/>
    </xf>
    <xf numFmtId="0" fontId="22" fillId="0" borderId="12" xfId="6" applyFont="1" applyBorder="1" applyAlignment="1">
      <alignment horizontal="center" vertical="center"/>
    </xf>
    <xf numFmtId="0" fontId="22" fillId="0" borderId="2" xfId="6" applyFont="1" applyBorder="1" applyAlignment="1">
      <alignment horizontal="center" vertical="center"/>
    </xf>
    <xf numFmtId="0" fontId="42" fillId="0" borderId="14" xfId="6" applyFont="1" applyBorder="1" applyAlignment="1">
      <alignment horizontal="center" vertical="center" wrapText="1"/>
    </xf>
    <xf numFmtId="0" fontId="42" fillId="0" borderId="3" xfId="6" applyFont="1" applyBorder="1" applyAlignment="1">
      <alignment horizontal="center" vertical="center" wrapText="1"/>
    </xf>
    <xf numFmtId="0" fontId="33" fillId="0" borderId="0" xfId="6" applyFont="1" applyFill="1" applyBorder="1" applyAlignment="1">
      <alignment horizontal="center" vertical="center" wrapText="1"/>
    </xf>
    <xf numFmtId="0" fontId="37" fillId="0" borderId="0" xfId="6" applyFont="1" applyFill="1" applyBorder="1" applyAlignment="1">
      <alignment horizontal="center" vertical="center" wrapText="1"/>
    </xf>
    <xf numFmtId="0" fontId="42" fillId="0" borderId="0" xfId="6" applyFont="1" applyFill="1" applyBorder="1" applyAlignment="1">
      <alignment horizontal="right"/>
    </xf>
    <xf numFmtId="0" fontId="47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27" fillId="0" borderId="2" xfId="6" applyFont="1" applyFill="1" applyBorder="1" applyAlignment="1">
      <alignment horizontal="center" vertical="center" wrapText="1"/>
    </xf>
    <xf numFmtId="0" fontId="38" fillId="0" borderId="0" xfId="13" applyFont="1" applyFill="1" applyAlignment="1">
      <alignment horizontal="center" vertical="top" wrapText="1"/>
    </xf>
    <xf numFmtId="0" fontId="38" fillId="0" borderId="2" xfId="13" applyFont="1" applyFill="1" applyBorder="1" applyAlignment="1">
      <alignment horizontal="center" vertical="top" wrapText="1"/>
    </xf>
    <xf numFmtId="0" fontId="39" fillId="0" borderId="2" xfId="13" applyFont="1" applyBorder="1" applyAlignment="1">
      <alignment horizontal="center" vertical="center" wrapText="1"/>
    </xf>
    <xf numFmtId="0" fontId="21" fillId="0" borderId="0" xfId="16" applyFont="1" applyFill="1" applyAlignment="1">
      <alignment horizontal="center" wrapText="1"/>
    </xf>
    <xf numFmtId="0" fontId="23" fillId="0" borderId="0" xfId="16" applyFont="1" applyFill="1" applyAlignment="1">
      <alignment horizontal="center"/>
    </xf>
    <xf numFmtId="0" fontId="24" fillId="0" borderId="14" xfId="16" applyFont="1" applyFill="1" applyBorder="1" applyAlignment="1">
      <alignment horizontal="center"/>
    </xf>
    <xf numFmtId="0" fontId="24" fillId="0" borderId="3" xfId="16" applyFont="1" applyFill="1" applyBorder="1" applyAlignment="1">
      <alignment horizontal="center"/>
    </xf>
    <xf numFmtId="14" fontId="25" fillId="0" borderId="2" xfId="1" applyNumberFormat="1" applyFont="1" applyBorder="1" applyAlignment="1">
      <alignment horizontal="center" vertical="center" wrapText="1"/>
    </xf>
    <xf numFmtId="0" fontId="29" fillId="0" borderId="0" xfId="16" applyFont="1" applyFill="1" applyAlignment="1">
      <alignment horizontal="center" wrapText="1"/>
    </xf>
    <xf numFmtId="0" fontId="23" fillId="0" borderId="0" xfId="16" applyFont="1" applyFill="1" applyAlignment="1">
      <alignment horizontal="center" wrapText="1"/>
    </xf>
    <xf numFmtId="0" fontId="24" fillId="0" borderId="2" xfId="16" applyFont="1" applyFill="1" applyBorder="1" applyAlignment="1">
      <alignment horizontal="center"/>
    </xf>
    <xf numFmtId="0" fontId="21" fillId="0" borderId="2" xfId="16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/>
    </xf>
    <xf numFmtId="0" fontId="7" fillId="0" borderId="16" xfId="9" applyFont="1" applyFill="1" applyBorder="1" applyAlignment="1">
      <alignment horizontal="left" vertical="center" wrapText="1"/>
    </xf>
    <xf numFmtId="0" fontId="59" fillId="0" borderId="18" xfId="9" applyFont="1" applyFill="1" applyBorder="1" applyAlignment="1">
      <alignment horizontal="center" vertical="center" wrapText="1"/>
    </xf>
    <xf numFmtId="0" fontId="59" fillId="0" borderId="16" xfId="9" applyFont="1" applyFill="1" applyBorder="1" applyAlignment="1">
      <alignment horizontal="center" vertical="center" wrapText="1"/>
    </xf>
    <xf numFmtId="0" fontId="59" fillId="0" borderId="19" xfId="9" applyFont="1" applyFill="1" applyBorder="1" applyAlignment="1">
      <alignment horizontal="center" vertical="center" wrapText="1"/>
    </xf>
    <xf numFmtId="0" fontId="59" fillId="0" borderId="4" xfId="9" applyFont="1" applyFill="1" applyBorder="1" applyAlignment="1">
      <alignment horizontal="center" vertical="center" wrapText="1"/>
    </xf>
    <xf numFmtId="0" fontId="59" fillId="0" borderId="1" xfId="9" applyFont="1" applyFill="1" applyBorder="1" applyAlignment="1">
      <alignment horizontal="center" vertical="center" wrapText="1"/>
    </xf>
    <xf numFmtId="0" fontId="59" fillId="0" borderId="15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57" fillId="0" borderId="0" xfId="9" applyFont="1" applyAlignment="1">
      <alignment horizontal="center"/>
    </xf>
    <xf numFmtId="0" fontId="57" fillId="0" borderId="0" xfId="9" applyFont="1" applyFill="1" applyBorder="1" applyAlignment="1">
      <alignment horizontal="center" vertical="top" wrapText="1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3" fillId="0" borderId="2" xfId="10" applyNumberFormat="1" applyFont="1" applyFill="1" applyBorder="1" applyAlignment="1" applyProtection="1">
      <alignment horizontal="center" vertical="center" wrapText="1"/>
    </xf>
    <xf numFmtId="0" fontId="58" fillId="0" borderId="0" xfId="9" applyFont="1" applyAlignment="1"/>
    <xf numFmtId="49" fontId="39" fillId="0" borderId="2" xfId="9" applyNumberFormat="1" applyFont="1" applyFill="1" applyBorder="1" applyAlignment="1">
      <alignment horizontal="center" vertical="center" wrapText="1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0" fontId="4" fillId="0" borderId="11" xfId="9" applyFont="1" applyBorder="1" applyAlignment="1">
      <alignment vertical="center" wrapText="1"/>
    </xf>
    <xf numFmtId="0" fontId="62" fillId="0" borderId="3" xfId="9" applyFont="1" applyBorder="1" applyAlignment="1">
      <alignment vertical="center" wrapText="1"/>
    </xf>
    <xf numFmtId="164" fontId="62" fillId="0" borderId="3" xfId="9" applyNumberFormat="1" applyFont="1" applyFill="1" applyBorder="1" applyAlignment="1">
      <alignment horizontal="center" vertical="center" wrapText="1"/>
    </xf>
    <xf numFmtId="165" fontId="62" fillId="0" borderId="3" xfId="9" applyNumberFormat="1" applyFont="1" applyFill="1" applyBorder="1" applyAlignment="1">
      <alignment horizontal="center" vertical="center"/>
    </xf>
    <xf numFmtId="164" fontId="62" fillId="0" borderId="3" xfId="9" applyNumberFormat="1" applyFont="1" applyFill="1" applyBorder="1" applyAlignment="1">
      <alignment horizontal="center" vertical="center"/>
    </xf>
    <xf numFmtId="0" fontId="63" fillId="0" borderId="13" xfId="9" applyFont="1" applyBorder="1" applyAlignment="1">
      <alignment vertical="center" wrapText="1"/>
    </xf>
    <xf numFmtId="164" fontId="63" fillId="0" borderId="14" xfId="9" applyNumberFormat="1" applyFont="1" applyFill="1" applyBorder="1" applyAlignment="1">
      <alignment horizontal="center" vertical="center" wrapText="1"/>
    </xf>
    <xf numFmtId="0" fontId="63" fillId="0" borderId="13" xfId="9" applyFont="1" applyFill="1" applyBorder="1" applyAlignment="1">
      <alignment horizontal="center" vertical="center"/>
    </xf>
    <xf numFmtId="0" fontId="63" fillId="0" borderId="17" xfId="9" applyFont="1" applyFill="1" applyBorder="1" applyAlignment="1">
      <alignment horizontal="center" vertical="center"/>
    </xf>
    <xf numFmtId="165" fontId="1" fillId="0" borderId="0" xfId="9" applyNumberFormat="1" applyFont="1"/>
    <xf numFmtId="0" fontId="64" fillId="0" borderId="11" xfId="9" applyFont="1" applyBorder="1" applyAlignment="1">
      <alignment horizontal="left" vertical="center" wrapText="1" indent="1"/>
    </xf>
    <xf numFmtId="164" fontId="64" fillId="0" borderId="11" xfId="9" applyNumberFormat="1" applyFont="1" applyFill="1" applyBorder="1" applyAlignment="1">
      <alignment horizontal="center" vertical="center" wrapText="1"/>
    </xf>
    <xf numFmtId="165" fontId="64" fillId="0" borderId="11" xfId="9" applyNumberFormat="1" applyFont="1" applyFill="1" applyBorder="1" applyAlignment="1">
      <alignment horizontal="center" vertical="center"/>
    </xf>
    <xf numFmtId="164" fontId="64" fillId="0" borderId="11" xfId="9" applyNumberFormat="1" applyFont="1" applyFill="1" applyBorder="1" applyAlignment="1">
      <alignment horizontal="center" vertical="center"/>
    </xf>
    <xf numFmtId="0" fontId="62" fillId="0" borderId="7" xfId="9" applyFont="1" applyBorder="1" applyAlignment="1">
      <alignment vertical="center" wrapText="1"/>
    </xf>
    <xf numFmtId="3" fontId="62" fillId="0" borderId="7" xfId="9" applyNumberFormat="1" applyFont="1" applyFill="1" applyBorder="1" applyAlignment="1">
      <alignment horizontal="center" vertical="center" wrapText="1"/>
    </xf>
    <xf numFmtId="165" fontId="62" fillId="0" borderId="24" xfId="9" applyNumberFormat="1" applyFont="1" applyFill="1" applyBorder="1" applyAlignment="1">
      <alignment horizontal="center" vertical="center"/>
    </xf>
    <xf numFmtId="3" fontId="62" fillId="0" borderId="23" xfId="9" applyNumberFormat="1" applyFont="1" applyFill="1" applyBorder="1" applyAlignment="1">
      <alignment horizontal="center" vertical="center"/>
    </xf>
    <xf numFmtId="164" fontId="62" fillId="0" borderId="7" xfId="9" applyNumberFormat="1" applyFont="1" applyFill="1" applyBorder="1" applyAlignment="1">
      <alignment horizontal="center" vertical="center" wrapText="1"/>
    </xf>
    <xf numFmtId="165" fontId="62" fillId="0" borderId="24" xfId="9" applyNumberFormat="1" applyFont="1" applyFill="1" applyBorder="1" applyAlignment="1">
      <alignment horizontal="center" vertical="center" wrapText="1"/>
    </xf>
    <xf numFmtId="0" fontId="65" fillId="0" borderId="2" xfId="9" applyFont="1" applyFill="1" applyBorder="1" applyAlignment="1">
      <alignment horizontal="left" vertical="center" wrapText="1"/>
    </xf>
    <xf numFmtId="165" fontId="65" fillId="0" borderId="2" xfId="9" applyNumberFormat="1" applyFont="1" applyFill="1" applyBorder="1" applyAlignment="1">
      <alignment horizontal="center" vertical="center" wrapText="1"/>
    </xf>
    <xf numFmtId="0" fontId="63" fillId="0" borderId="2" xfId="9" applyFont="1" applyBorder="1" applyAlignment="1">
      <alignment vertical="center" wrapText="1"/>
    </xf>
    <xf numFmtId="165" fontId="63" fillId="0" borderId="2" xfId="9" applyNumberFormat="1" applyFont="1" applyFill="1" applyBorder="1" applyAlignment="1">
      <alignment horizontal="center" vertical="center" wrapText="1"/>
    </xf>
    <xf numFmtId="0" fontId="63" fillId="0" borderId="2" xfId="9" applyFont="1" applyFill="1" applyBorder="1" applyAlignment="1">
      <alignment vertical="center" wrapText="1"/>
    </xf>
    <xf numFmtId="164" fontId="63" fillId="0" borderId="2" xfId="9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0" fontId="4" fillId="0" borderId="9" xfId="9" applyFont="1" applyBorder="1" applyAlignment="1">
      <alignment vertical="center" wrapText="1"/>
    </xf>
    <xf numFmtId="165" fontId="66" fillId="0" borderId="4" xfId="9" applyNumberFormat="1" applyFont="1" applyFill="1" applyBorder="1" applyAlignment="1">
      <alignment horizontal="center" vertical="center"/>
    </xf>
    <xf numFmtId="165" fontId="66" fillId="0" borderId="15" xfId="9" applyNumberFormat="1" applyFont="1" applyFill="1" applyBorder="1" applyAlignment="1">
      <alignment horizontal="center" vertical="center"/>
    </xf>
    <xf numFmtId="0" fontId="62" fillId="0" borderId="25" xfId="9" applyFont="1" applyFill="1" applyBorder="1" applyAlignment="1">
      <alignment vertical="center" wrapText="1"/>
    </xf>
    <xf numFmtId="165" fontId="67" fillId="0" borderId="3" xfId="9" applyNumberFormat="1" applyFont="1" applyFill="1" applyBorder="1" applyAlignment="1">
      <alignment horizontal="center" vertical="center" wrapText="1"/>
    </xf>
    <xf numFmtId="164" fontId="67" fillId="0" borderId="3" xfId="9" applyNumberFormat="1" applyFont="1" applyFill="1" applyBorder="1" applyAlignment="1">
      <alignment horizontal="center" vertical="center" wrapText="1"/>
    </xf>
    <xf numFmtId="165" fontId="67" fillId="0" borderId="3" xfId="9" applyNumberFormat="1" applyFont="1" applyFill="1" applyBorder="1" applyAlignment="1">
      <alignment horizontal="center" vertical="center"/>
    </xf>
    <xf numFmtId="164" fontId="67" fillId="0" borderId="3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 wrapText="1"/>
    </xf>
    <xf numFmtId="0" fontId="10" fillId="0" borderId="13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/>
    </xf>
    <xf numFmtId="0" fontId="4" fillId="0" borderId="2" xfId="7" applyFont="1" applyFill="1" applyBorder="1" applyAlignment="1">
      <alignment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Кількість безробітних - 04.04" xfId="15"/>
    <cellStyle name="Обычный_Форма7Н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&#1050;&#1088;&#1072;&#1074;&#1095;&#1077;&#1085;&#1082;&#1086;/2019%20&#1088;&#1110;&#1082;/&#1058;&#1040;&#1041;&#1054;/&#1058;&#1040;&#1041;&#1054;_&#1089;&#1110;&#1095;&#1077;&#1085;&#1100;-&#1090;&#1088;&#1072;&#1074;&#1077;&#1085;&#1100;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ТАБО_2019_Широке_(без обл)"/>
      <sheetName val="_ТАБО_2019_Широке  (без обл)"/>
      <sheetName val="ТАБО_2019_!!! Скор"/>
      <sheetName val="ТАБО_2019_!!! Скор (без обл)"/>
      <sheetName val="Середні"/>
      <sheetName val="Розрахунок Середн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tabSelected="1" view="pageBreakPreview" zoomScaleNormal="100" zoomScaleSheetLayoutView="100" workbookViewId="0">
      <selection activeCell="A3" sqref="A3:A4"/>
    </sheetView>
  </sheetViews>
  <sheetFormatPr defaultColWidth="10.28515625" defaultRowHeight="15" x14ac:dyDescent="0.25"/>
  <cols>
    <col min="1" max="1" width="33.42578125" style="44" customWidth="1"/>
    <col min="2" max="2" width="10.7109375" style="48" customWidth="1"/>
    <col min="3" max="3" width="11.42578125" style="48" customWidth="1"/>
    <col min="4" max="4" width="10.42578125" style="44" customWidth="1"/>
    <col min="5" max="5" width="11.28515625" style="44" customWidth="1"/>
    <col min="6" max="6" width="12.7109375" style="44" customWidth="1"/>
    <col min="7" max="7" width="12" style="44" customWidth="1"/>
    <col min="8" max="8" width="8.5703125" style="44" customWidth="1"/>
    <col min="9" max="11" width="9.140625" style="44" customWidth="1"/>
    <col min="12" max="245" width="7.85546875" style="44" customWidth="1"/>
    <col min="246" max="246" width="39.28515625" style="44" customWidth="1"/>
    <col min="247" max="16384" width="10.28515625" style="44"/>
  </cols>
  <sheetData>
    <row r="1" spans="1:11" ht="49.5" customHeight="1" x14ac:dyDescent="0.25">
      <c r="A1" s="180" t="s">
        <v>124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61" customFormat="1" ht="27" customHeight="1" x14ac:dyDescent="0.25">
      <c r="A2" s="181" t="s">
        <v>108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s="46" customFormat="1" ht="39" customHeight="1" x14ac:dyDescent="0.2">
      <c r="A3" s="187"/>
      <c r="B3" s="182" t="s">
        <v>72</v>
      </c>
      <c r="C3" s="183"/>
      <c r="D3" s="184" t="s">
        <v>73</v>
      </c>
      <c r="E3" s="185"/>
      <c r="F3" s="184" t="s">
        <v>74</v>
      </c>
      <c r="G3" s="185"/>
      <c r="H3" s="184" t="s">
        <v>75</v>
      </c>
      <c r="I3" s="185"/>
      <c r="J3" s="184" t="s">
        <v>76</v>
      </c>
      <c r="K3" s="186"/>
    </row>
    <row r="4" spans="1:11" s="46" customFormat="1" ht="40.5" customHeight="1" x14ac:dyDescent="0.2">
      <c r="A4" s="188"/>
      <c r="B4" s="159" t="s">
        <v>4</v>
      </c>
      <c r="C4" s="82" t="s">
        <v>102</v>
      </c>
      <c r="D4" s="160" t="s">
        <v>4</v>
      </c>
      <c r="E4" s="82" t="s">
        <v>102</v>
      </c>
      <c r="F4" s="160" t="s">
        <v>4</v>
      </c>
      <c r="G4" s="82" t="s">
        <v>102</v>
      </c>
      <c r="H4" s="160" t="s">
        <v>4</v>
      </c>
      <c r="I4" s="82" t="s">
        <v>102</v>
      </c>
      <c r="J4" s="160" t="s">
        <v>4</v>
      </c>
      <c r="K4" s="159" t="s">
        <v>102</v>
      </c>
    </row>
    <row r="5" spans="1:11" s="46" customFormat="1" ht="63" customHeight="1" x14ac:dyDescent="0.2">
      <c r="A5" s="163" t="s">
        <v>88</v>
      </c>
      <c r="B5" s="79">
        <v>17854.400000000001</v>
      </c>
      <c r="C5" s="78">
        <v>17939.5</v>
      </c>
      <c r="D5" s="164">
        <v>12252.2</v>
      </c>
      <c r="E5" s="78">
        <v>12334.8</v>
      </c>
      <c r="F5" s="164">
        <v>5602.2</v>
      </c>
      <c r="G5" s="78">
        <v>5604.7</v>
      </c>
      <c r="H5" s="164">
        <v>8423.7999999999993</v>
      </c>
      <c r="I5" s="78">
        <v>8546.1</v>
      </c>
      <c r="J5" s="164">
        <v>9430.6</v>
      </c>
      <c r="K5" s="79">
        <v>9393.4</v>
      </c>
    </row>
    <row r="6" spans="1:11" s="46" customFormat="1" ht="48.75" customHeight="1" x14ac:dyDescent="0.2">
      <c r="A6" s="168" t="s">
        <v>87</v>
      </c>
      <c r="B6" s="77">
        <v>62</v>
      </c>
      <c r="C6" s="76">
        <v>62.6</v>
      </c>
      <c r="D6" s="169">
        <v>62.8</v>
      </c>
      <c r="E6" s="76">
        <v>63.5</v>
      </c>
      <c r="F6" s="169">
        <v>60.4</v>
      </c>
      <c r="G6" s="76">
        <v>60.6</v>
      </c>
      <c r="H6" s="169">
        <v>55.7</v>
      </c>
      <c r="I6" s="76">
        <v>56.8</v>
      </c>
      <c r="J6" s="169">
        <v>69</v>
      </c>
      <c r="K6" s="77">
        <v>69</v>
      </c>
    </row>
    <row r="7" spans="1:11" s="46" customFormat="1" ht="57" customHeight="1" x14ac:dyDescent="0.2">
      <c r="A7" s="170" t="s">
        <v>89</v>
      </c>
      <c r="B7" s="75">
        <v>16156.4</v>
      </c>
      <c r="C7" s="74">
        <v>16360.9</v>
      </c>
      <c r="D7" s="167">
        <v>11109.3</v>
      </c>
      <c r="E7" s="74">
        <v>11271.7</v>
      </c>
      <c r="F7" s="167">
        <v>5047.1000000000004</v>
      </c>
      <c r="G7" s="74">
        <v>5089.2</v>
      </c>
      <c r="H7" s="167">
        <v>7771.2</v>
      </c>
      <c r="I7" s="74">
        <v>7910.7</v>
      </c>
      <c r="J7" s="167">
        <v>8385.2000000000007</v>
      </c>
      <c r="K7" s="75">
        <v>8450.2000000000007</v>
      </c>
    </row>
    <row r="8" spans="1:11" s="46" customFormat="1" ht="54.75" customHeight="1" x14ac:dyDescent="0.2">
      <c r="A8" s="165" t="s">
        <v>86</v>
      </c>
      <c r="B8" s="81">
        <v>56.1</v>
      </c>
      <c r="C8" s="80">
        <v>57.1</v>
      </c>
      <c r="D8" s="162">
        <v>56.9</v>
      </c>
      <c r="E8" s="80">
        <v>58.1</v>
      </c>
      <c r="F8" s="162">
        <v>54.4</v>
      </c>
      <c r="G8" s="80">
        <v>55</v>
      </c>
      <c r="H8" s="162">
        <v>51.4</v>
      </c>
      <c r="I8" s="80">
        <v>52.5</v>
      </c>
      <c r="J8" s="162">
        <v>61.4</v>
      </c>
      <c r="K8" s="81">
        <v>62.1</v>
      </c>
    </row>
    <row r="9" spans="1:11" s="46" customFormat="1" ht="70.5" customHeight="1" x14ac:dyDescent="0.2">
      <c r="A9" s="166" t="s">
        <v>95</v>
      </c>
      <c r="B9" s="79">
        <v>1698</v>
      </c>
      <c r="C9" s="78">
        <v>1578.6</v>
      </c>
      <c r="D9" s="164">
        <v>1142.9000000000001</v>
      </c>
      <c r="E9" s="78">
        <v>1063.0999999999999</v>
      </c>
      <c r="F9" s="164">
        <v>555.1</v>
      </c>
      <c r="G9" s="78">
        <v>515.5</v>
      </c>
      <c r="H9" s="164">
        <v>652.6</v>
      </c>
      <c r="I9" s="78">
        <v>635.4</v>
      </c>
      <c r="J9" s="164">
        <v>1045.4000000000001</v>
      </c>
      <c r="K9" s="79">
        <v>943.2</v>
      </c>
    </row>
    <row r="10" spans="1:11" s="46" customFormat="1" ht="60.75" customHeight="1" x14ac:dyDescent="0.2">
      <c r="A10" s="165" t="s">
        <v>90</v>
      </c>
      <c r="B10" s="81">
        <v>9.5</v>
      </c>
      <c r="C10" s="80">
        <v>8.8000000000000007</v>
      </c>
      <c r="D10" s="162">
        <v>9.3000000000000007</v>
      </c>
      <c r="E10" s="80">
        <v>8.6</v>
      </c>
      <c r="F10" s="162">
        <v>9.9</v>
      </c>
      <c r="G10" s="80">
        <v>9.1999999999999993</v>
      </c>
      <c r="H10" s="162">
        <v>7.7</v>
      </c>
      <c r="I10" s="80">
        <v>7.4</v>
      </c>
      <c r="J10" s="162">
        <v>11.1</v>
      </c>
      <c r="K10" s="81">
        <v>10</v>
      </c>
    </row>
    <row r="11" spans="1:11" s="50" customFormat="1" ht="15.75" x14ac:dyDescent="0.25">
      <c r="A11" s="47"/>
      <c r="B11" s="47"/>
      <c r="C11" s="48"/>
      <c r="D11" s="47"/>
      <c r="E11" s="47"/>
      <c r="F11" s="49"/>
      <c r="G11" s="47"/>
      <c r="H11" s="47"/>
      <c r="I11" s="47"/>
      <c r="J11" s="47"/>
      <c r="K11" s="47"/>
    </row>
    <row r="12" spans="1:11" s="52" customFormat="1" ht="12" customHeight="1" x14ac:dyDescent="0.25">
      <c r="A12" s="51"/>
      <c r="B12" s="51"/>
      <c r="C12" s="48"/>
      <c r="D12" s="51"/>
      <c r="E12" s="51"/>
      <c r="F12" s="49"/>
      <c r="G12" s="51"/>
      <c r="H12" s="51"/>
      <c r="I12" s="51"/>
      <c r="J12" s="51"/>
      <c r="K12" s="51"/>
    </row>
    <row r="13" spans="1:11" ht="15.75" x14ac:dyDescent="0.25">
      <c r="A13" s="53"/>
      <c r="F13" s="49"/>
    </row>
    <row r="14" spans="1:11" ht="15.75" x14ac:dyDescent="0.25">
      <c r="A14" s="53"/>
      <c r="F14" s="49"/>
    </row>
    <row r="15" spans="1:11" ht="15.75" x14ac:dyDescent="0.25">
      <c r="A15" s="53"/>
      <c r="F15" s="49"/>
    </row>
    <row r="16" spans="1:11" ht="15.75" x14ac:dyDescent="0.25">
      <c r="A16" s="53"/>
      <c r="F16" s="54"/>
    </row>
    <row r="17" spans="1:6" ht="15.75" x14ac:dyDescent="0.25">
      <c r="A17" s="53"/>
      <c r="F17" s="55"/>
    </row>
    <row r="18" spans="1:6" ht="15.75" x14ac:dyDescent="0.25">
      <c r="A18" s="53"/>
      <c r="F18" s="49"/>
    </row>
    <row r="19" spans="1:6" ht="15.75" x14ac:dyDescent="0.25">
      <c r="A19" s="53"/>
      <c r="F19" s="49"/>
    </row>
    <row r="20" spans="1:6" ht="15.75" x14ac:dyDescent="0.25">
      <c r="A20" s="53"/>
      <c r="F20" s="49"/>
    </row>
    <row r="21" spans="1:6" ht="15.75" x14ac:dyDescent="0.25">
      <c r="A21" s="53"/>
      <c r="F21" s="49"/>
    </row>
    <row r="22" spans="1:6" x14ac:dyDescent="0.25">
      <c r="A22" s="53"/>
    </row>
  </sheetData>
  <mergeCells count="8">
    <mergeCell ref="A1:K1"/>
    <mergeCell ref="A2:K2"/>
    <mergeCell ref="B3:C3"/>
    <mergeCell ref="D3:E3"/>
    <mergeCell ref="F3:G3"/>
    <mergeCell ref="H3:I3"/>
    <mergeCell ref="J3:K3"/>
    <mergeCell ref="A3:A4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8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7"/>
      <selection pane="topRight" activeCell="A3" sqref="A3:A7"/>
      <selection pane="bottomLeft" activeCell="A3" sqref="A3:A7"/>
      <selection pane="bottomRight" activeCell="A6" sqref="A6:A7"/>
    </sheetView>
  </sheetViews>
  <sheetFormatPr defaultColWidth="8.28515625" defaultRowHeight="12.75" x14ac:dyDescent="0.2"/>
  <cols>
    <col min="1" max="1" width="20.85546875" style="57" customWidth="1"/>
    <col min="2" max="2" width="16.42578125" style="57" customWidth="1"/>
    <col min="3" max="3" width="14.42578125" style="57" customWidth="1"/>
    <col min="4" max="4" width="14" style="57" customWidth="1"/>
    <col min="5" max="5" width="13.28515625" style="57" customWidth="1"/>
    <col min="6" max="6" width="12.7109375" style="57" customWidth="1"/>
    <col min="7" max="7" width="12" style="57" customWidth="1"/>
    <col min="8" max="8" width="12.5703125" style="57" customWidth="1"/>
    <col min="9" max="9" width="13.7109375" style="57" customWidth="1"/>
    <col min="10" max="10" width="9.140625" style="58" customWidth="1"/>
    <col min="11" max="252" width="9.140625" style="57" customWidth="1"/>
    <col min="253" max="253" width="18.5703125" style="57" customWidth="1"/>
    <col min="254" max="254" width="11.5703125" style="57" customWidth="1"/>
    <col min="255" max="255" width="11" style="57" customWidth="1"/>
    <col min="256" max="16384" width="8.28515625" style="57"/>
  </cols>
  <sheetData>
    <row r="1" spans="1:9" s="56" customFormat="1" ht="18" customHeight="1" x14ac:dyDescent="0.3">
      <c r="A1" s="189" t="s">
        <v>77</v>
      </c>
      <c r="B1" s="189"/>
      <c r="C1" s="189"/>
      <c r="D1" s="189"/>
      <c r="E1" s="189"/>
      <c r="F1" s="189"/>
      <c r="G1" s="189"/>
      <c r="H1" s="189"/>
      <c r="I1" s="189"/>
    </row>
    <row r="2" spans="1:9" s="56" customFormat="1" ht="18.75" customHeight="1" x14ac:dyDescent="0.3">
      <c r="A2" s="189" t="s">
        <v>125</v>
      </c>
      <c r="B2" s="189"/>
      <c r="C2" s="189"/>
      <c r="D2" s="189"/>
      <c r="E2" s="189"/>
      <c r="F2" s="189"/>
      <c r="G2" s="189"/>
      <c r="H2" s="189"/>
      <c r="I2" s="189"/>
    </row>
    <row r="3" spans="1:9" s="56" customFormat="1" ht="14.25" customHeight="1" x14ac:dyDescent="0.3">
      <c r="A3" s="190" t="s">
        <v>78</v>
      </c>
      <c r="B3" s="190"/>
      <c r="C3" s="190"/>
      <c r="D3" s="190"/>
      <c r="E3" s="190"/>
      <c r="F3" s="190"/>
      <c r="G3" s="190"/>
      <c r="H3" s="190"/>
      <c r="I3" s="190"/>
    </row>
    <row r="4" spans="1:9" s="56" customFormat="1" ht="9" hidden="1" customHeight="1" x14ac:dyDescent="0.3">
      <c r="A4" s="190"/>
      <c r="B4" s="190"/>
      <c r="C4" s="190"/>
      <c r="D4" s="190"/>
      <c r="E4" s="190"/>
      <c r="F4" s="190"/>
      <c r="G4" s="190"/>
      <c r="H4" s="190"/>
      <c r="I4" s="190"/>
    </row>
    <row r="5" spans="1:9" ht="18" customHeight="1" x14ac:dyDescent="0.25">
      <c r="A5" s="45" t="s">
        <v>71</v>
      </c>
      <c r="F5" s="191"/>
      <c r="G5" s="191"/>
      <c r="H5" s="191"/>
      <c r="I5" s="191"/>
    </row>
    <row r="6" spans="1:9" s="59" customFormat="1" ht="16.5" customHeight="1" x14ac:dyDescent="0.25">
      <c r="A6" s="193"/>
      <c r="B6" s="194" t="s">
        <v>79</v>
      </c>
      <c r="C6" s="194"/>
      <c r="D6" s="194" t="s">
        <v>80</v>
      </c>
      <c r="E6" s="194"/>
      <c r="F6" s="194" t="s">
        <v>81</v>
      </c>
      <c r="G6" s="194"/>
      <c r="H6" s="194" t="s">
        <v>82</v>
      </c>
      <c r="I6" s="194"/>
    </row>
    <row r="7" spans="1:9" s="60" customFormat="1" ht="27.75" customHeight="1" x14ac:dyDescent="0.25">
      <c r="A7" s="193"/>
      <c r="B7" s="73" t="s">
        <v>4</v>
      </c>
      <c r="C7" s="73" t="s">
        <v>102</v>
      </c>
      <c r="D7" s="73" t="s">
        <v>4</v>
      </c>
      <c r="E7" s="73" t="s">
        <v>102</v>
      </c>
      <c r="F7" s="73" t="s">
        <v>4</v>
      </c>
      <c r="G7" s="73" t="s">
        <v>102</v>
      </c>
      <c r="H7" s="73" t="s">
        <v>4</v>
      </c>
      <c r="I7" s="73" t="s">
        <v>102</v>
      </c>
    </row>
    <row r="8" spans="1:9" s="59" customFormat="1" ht="12.75" customHeight="1" x14ac:dyDescent="0.25">
      <c r="A8" s="61"/>
      <c r="B8" s="192" t="s">
        <v>83</v>
      </c>
      <c r="C8" s="192"/>
      <c r="D8" s="192" t="s">
        <v>84</v>
      </c>
      <c r="E8" s="192"/>
      <c r="F8" s="192" t="s">
        <v>83</v>
      </c>
      <c r="G8" s="192"/>
      <c r="H8" s="192" t="s">
        <v>84</v>
      </c>
      <c r="I8" s="192"/>
    </row>
    <row r="9" spans="1:9" s="66" customFormat="1" ht="18" customHeight="1" x14ac:dyDescent="0.25">
      <c r="A9" s="62" t="s">
        <v>14</v>
      </c>
      <c r="B9" s="63">
        <v>16156.400000000001</v>
      </c>
      <c r="C9" s="64">
        <v>16360.900000000001</v>
      </c>
      <c r="D9" s="65">
        <v>56.1</v>
      </c>
      <c r="E9" s="65">
        <v>57.1</v>
      </c>
      <c r="F9" s="64">
        <v>1698</v>
      </c>
      <c r="G9" s="64">
        <v>1578.6000000000001</v>
      </c>
      <c r="H9" s="65">
        <v>9.5</v>
      </c>
      <c r="I9" s="65">
        <v>8.8000000000000007</v>
      </c>
    </row>
    <row r="10" spans="1:9" ht="15.75" customHeight="1" x14ac:dyDescent="0.25">
      <c r="A10" s="67" t="s">
        <v>15</v>
      </c>
      <c r="B10" s="68">
        <v>640.9</v>
      </c>
      <c r="C10" s="68">
        <v>652.70000000000005</v>
      </c>
      <c r="D10" s="68">
        <v>55.3</v>
      </c>
      <c r="E10" s="68">
        <v>56.8</v>
      </c>
      <c r="F10" s="69">
        <v>76.5</v>
      </c>
      <c r="G10" s="69">
        <v>71.599999999999994</v>
      </c>
      <c r="H10" s="68">
        <v>10.7</v>
      </c>
      <c r="I10" s="68">
        <v>9.9</v>
      </c>
    </row>
    <row r="11" spans="1:9" ht="15.75" customHeight="1" x14ac:dyDescent="0.25">
      <c r="A11" s="67" t="s">
        <v>16</v>
      </c>
      <c r="B11" s="68">
        <v>366</v>
      </c>
      <c r="C11" s="68">
        <v>371.1</v>
      </c>
      <c r="D11" s="68">
        <v>48.8</v>
      </c>
      <c r="E11" s="68">
        <v>49.5</v>
      </c>
      <c r="F11" s="69">
        <v>52.1</v>
      </c>
      <c r="G11" s="69">
        <v>47.9</v>
      </c>
      <c r="H11" s="68">
        <v>12.5</v>
      </c>
      <c r="I11" s="68">
        <v>11.4</v>
      </c>
    </row>
    <row r="12" spans="1:9" ht="15.75" customHeight="1" x14ac:dyDescent="0.25">
      <c r="A12" s="67" t="s">
        <v>17</v>
      </c>
      <c r="B12" s="68">
        <v>1390.9</v>
      </c>
      <c r="C12" s="68">
        <v>1402.3</v>
      </c>
      <c r="D12" s="68">
        <v>58</v>
      </c>
      <c r="E12" s="68">
        <v>58.6</v>
      </c>
      <c r="F12" s="69">
        <v>129.19999999999999</v>
      </c>
      <c r="G12" s="69">
        <v>121.5</v>
      </c>
      <c r="H12" s="68">
        <v>8.5</v>
      </c>
      <c r="I12" s="68">
        <v>8</v>
      </c>
    </row>
    <row r="13" spans="1:9" ht="15.75" customHeight="1" x14ac:dyDescent="0.25">
      <c r="A13" s="67" t="s">
        <v>18</v>
      </c>
      <c r="B13" s="68">
        <v>734.3</v>
      </c>
      <c r="C13" s="68">
        <v>741</v>
      </c>
      <c r="D13" s="68">
        <v>49.4</v>
      </c>
      <c r="E13" s="68">
        <v>50</v>
      </c>
      <c r="F13" s="69">
        <v>125.3</v>
      </c>
      <c r="G13" s="69">
        <v>120.4</v>
      </c>
      <c r="H13" s="68">
        <v>14.6</v>
      </c>
      <c r="I13" s="68">
        <v>14</v>
      </c>
    </row>
    <row r="14" spans="1:9" ht="15.75" customHeight="1" x14ac:dyDescent="0.25">
      <c r="A14" s="67" t="s">
        <v>19</v>
      </c>
      <c r="B14" s="68">
        <v>510.6</v>
      </c>
      <c r="C14" s="68">
        <v>516.70000000000005</v>
      </c>
      <c r="D14" s="68">
        <v>56.4</v>
      </c>
      <c r="E14" s="68">
        <v>57.5</v>
      </c>
      <c r="F14" s="69">
        <v>62</v>
      </c>
      <c r="G14" s="69">
        <v>59.8</v>
      </c>
      <c r="H14" s="68">
        <v>10.8</v>
      </c>
      <c r="I14" s="68">
        <v>10.4</v>
      </c>
    </row>
    <row r="15" spans="1:9" ht="15.75" customHeight="1" x14ac:dyDescent="0.25">
      <c r="A15" s="67" t="s">
        <v>20</v>
      </c>
      <c r="B15" s="68">
        <v>496.3</v>
      </c>
      <c r="C15" s="68">
        <v>502.4</v>
      </c>
      <c r="D15" s="68">
        <v>53.8</v>
      </c>
      <c r="E15" s="68">
        <v>54.5</v>
      </c>
      <c r="F15" s="69">
        <v>58.2</v>
      </c>
      <c r="G15" s="69">
        <v>56.1</v>
      </c>
      <c r="H15" s="68">
        <v>10.5</v>
      </c>
      <c r="I15" s="68">
        <v>10</v>
      </c>
    </row>
    <row r="16" spans="1:9" ht="15.75" customHeight="1" x14ac:dyDescent="0.25">
      <c r="A16" s="67" t="s">
        <v>21</v>
      </c>
      <c r="B16" s="68">
        <v>719.7</v>
      </c>
      <c r="C16" s="68">
        <v>732.2</v>
      </c>
      <c r="D16" s="68">
        <v>55.2</v>
      </c>
      <c r="E16" s="68">
        <v>56.7</v>
      </c>
      <c r="F16" s="69">
        <v>86.2</v>
      </c>
      <c r="G16" s="69">
        <v>80.400000000000006</v>
      </c>
      <c r="H16" s="68">
        <v>10.7</v>
      </c>
      <c r="I16" s="68">
        <v>9.9</v>
      </c>
    </row>
    <row r="17" spans="1:9" ht="15.75" customHeight="1" x14ac:dyDescent="0.25">
      <c r="A17" s="67" t="s">
        <v>22</v>
      </c>
      <c r="B17" s="68">
        <v>559</v>
      </c>
      <c r="C17" s="68">
        <v>565.79999999999995</v>
      </c>
      <c r="D17" s="68">
        <v>55</v>
      </c>
      <c r="E17" s="68">
        <v>55.6</v>
      </c>
      <c r="F17" s="69">
        <v>51.9</v>
      </c>
      <c r="G17" s="69">
        <v>47.9</v>
      </c>
      <c r="H17" s="68">
        <v>8.5</v>
      </c>
      <c r="I17" s="68">
        <v>7.8</v>
      </c>
    </row>
    <row r="18" spans="1:9" ht="15.75" customHeight="1" x14ac:dyDescent="0.25">
      <c r="A18" s="67" t="s">
        <v>85</v>
      </c>
      <c r="B18" s="68">
        <v>741.1</v>
      </c>
      <c r="C18" s="68">
        <v>755.7</v>
      </c>
      <c r="D18" s="68">
        <v>58</v>
      </c>
      <c r="E18" s="68">
        <v>58.5</v>
      </c>
      <c r="F18" s="69">
        <v>51.9</v>
      </c>
      <c r="G18" s="69">
        <v>51.1</v>
      </c>
      <c r="H18" s="68">
        <v>6.5</v>
      </c>
      <c r="I18" s="68">
        <v>6.3</v>
      </c>
    </row>
    <row r="19" spans="1:9" ht="15.75" customHeight="1" x14ac:dyDescent="0.25">
      <c r="A19" s="67" t="s">
        <v>24</v>
      </c>
      <c r="B19" s="68">
        <v>376.8</v>
      </c>
      <c r="C19" s="68">
        <v>380.5</v>
      </c>
      <c r="D19" s="68">
        <v>53.3</v>
      </c>
      <c r="E19" s="68">
        <v>54.5</v>
      </c>
      <c r="F19" s="69">
        <v>52.6</v>
      </c>
      <c r="G19" s="69">
        <v>49.9</v>
      </c>
      <c r="H19" s="68">
        <v>12.2</v>
      </c>
      <c r="I19" s="68">
        <v>11.6</v>
      </c>
    </row>
    <row r="20" spans="1:9" ht="15.75" customHeight="1" x14ac:dyDescent="0.25">
      <c r="A20" s="67" t="s">
        <v>25</v>
      </c>
      <c r="B20" s="68">
        <v>292.10000000000002</v>
      </c>
      <c r="C20" s="68">
        <v>298.2</v>
      </c>
      <c r="D20" s="68">
        <v>54.7</v>
      </c>
      <c r="E20" s="68">
        <v>56.9</v>
      </c>
      <c r="F20" s="69">
        <v>58.3</v>
      </c>
      <c r="G20" s="69">
        <v>53.2</v>
      </c>
      <c r="H20" s="68">
        <v>16.600000000000001</v>
      </c>
      <c r="I20" s="68">
        <v>15.1</v>
      </c>
    </row>
    <row r="21" spans="1:9" ht="15.75" customHeight="1" x14ac:dyDescent="0.25">
      <c r="A21" s="67" t="s">
        <v>26</v>
      </c>
      <c r="B21" s="68">
        <v>1050.8</v>
      </c>
      <c r="C21" s="68">
        <v>1061.2</v>
      </c>
      <c r="D21" s="68">
        <v>56.2</v>
      </c>
      <c r="E21" s="68">
        <v>56.8</v>
      </c>
      <c r="F21" s="69">
        <v>85.8</v>
      </c>
      <c r="G21" s="69">
        <v>78.7</v>
      </c>
      <c r="H21" s="68">
        <v>7.5</v>
      </c>
      <c r="I21" s="68">
        <v>6.9</v>
      </c>
    </row>
    <row r="22" spans="1:9" ht="15.75" customHeight="1" x14ac:dyDescent="0.25">
      <c r="A22" s="67" t="s">
        <v>27</v>
      </c>
      <c r="B22" s="68">
        <v>489.7</v>
      </c>
      <c r="C22" s="68">
        <v>496.2</v>
      </c>
      <c r="D22" s="68">
        <v>56.8</v>
      </c>
      <c r="E22" s="68">
        <v>58.1</v>
      </c>
      <c r="F22" s="69">
        <v>56.3</v>
      </c>
      <c r="G22" s="69">
        <v>52.8</v>
      </c>
      <c r="H22" s="68">
        <v>10.3</v>
      </c>
      <c r="I22" s="68">
        <v>9.6</v>
      </c>
    </row>
    <row r="23" spans="1:9" ht="15.75" customHeight="1" x14ac:dyDescent="0.25">
      <c r="A23" s="67" t="s">
        <v>28</v>
      </c>
      <c r="B23" s="68">
        <v>986.6</v>
      </c>
      <c r="C23" s="68">
        <v>1001.9</v>
      </c>
      <c r="D23" s="68">
        <v>56.1</v>
      </c>
      <c r="E23" s="68">
        <v>57.2</v>
      </c>
      <c r="F23" s="69">
        <v>77.2</v>
      </c>
      <c r="G23" s="69">
        <v>68.7</v>
      </c>
      <c r="H23" s="68">
        <v>7.3</v>
      </c>
      <c r="I23" s="68">
        <v>6.4</v>
      </c>
    </row>
    <row r="24" spans="1:9" ht="15.75" customHeight="1" x14ac:dyDescent="0.25">
      <c r="A24" s="67" t="s">
        <v>29</v>
      </c>
      <c r="B24" s="68">
        <v>575</v>
      </c>
      <c r="C24" s="68">
        <v>580.6</v>
      </c>
      <c r="D24" s="68">
        <v>54</v>
      </c>
      <c r="E24" s="68">
        <v>55.1</v>
      </c>
      <c r="F24" s="69">
        <v>78.3</v>
      </c>
      <c r="G24" s="69">
        <v>73.3</v>
      </c>
      <c r="H24" s="68">
        <v>12</v>
      </c>
      <c r="I24" s="68">
        <v>11.2</v>
      </c>
    </row>
    <row r="25" spans="1:9" ht="15.75" customHeight="1" x14ac:dyDescent="0.25">
      <c r="A25" s="67" t="s">
        <v>30</v>
      </c>
      <c r="B25" s="68">
        <v>460.2</v>
      </c>
      <c r="C25" s="68">
        <v>473.6</v>
      </c>
      <c r="D25" s="68">
        <v>55.1</v>
      </c>
      <c r="E25" s="68">
        <v>56.8</v>
      </c>
      <c r="F25" s="69">
        <v>60.1</v>
      </c>
      <c r="G25" s="69">
        <v>50.6</v>
      </c>
      <c r="H25" s="68">
        <v>11.6</v>
      </c>
      <c r="I25" s="68">
        <v>9.6999999999999993</v>
      </c>
    </row>
    <row r="26" spans="1:9" ht="15.75" customHeight="1" x14ac:dyDescent="0.25">
      <c r="A26" s="67" t="s">
        <v>31</v>
      </c>
      <c r="B26" s="68">
        <v>481.4</v>
      </c>
      <c r="C26" s="68">
        <v>485.1</v>
      </c>
      <c r="D26" s="68">
        <v>57.4</v>
      </c>
      <c r="E26" s="68">
        <v>58.4</v>
      </c>
      <c r="F26" s="69">
        <v>48</v>
      </c>
      <c r="G26" s="69">
        <v>46.4</v>
      </c>
      <c r="H26" s="68">
        <v>9.1</v>
      </c>
      <c r="I26" s="68">
        <v>8.6999999999999993</v>
      </c>
    </row>
    <row r="27" spans="1:9" ht="15.75" customHeight="1" x14ac:dyDescent="0.25">
      <c r="A27" s="67" t="s">
        <v>32</v>
      </c>
      <c r="B27" s="68">
        <v>399.1</v>
      </c>
      <c r="C27" s="68">
        <v>410.8</v>
      </c>
      <c r="D27" s="68">
        <v>51</v>
      </c>
      <c r="E27" s="68">
        <v>52.7</v>
      </c>
      <c r="F27" s="69">
        <v>53.9</v>
      </c>
      <c r="G27" s="69">
        <v>47.8</v>
      </c>
      <c r="H27" s="68">
        <v>11.9</v>
      </c>
      <c r="I27" s="68">
        <v>10.4</v>
      </c>
    </row>
    <row r="28" spans="1:9" ht="15.75" customHeight="1" x14ac:dyDescent="0.25">
      <c r="A28" s="67" t="s">
        <v>33</v>
      </c>
      <c r="B28" s="68">
        <v>1247.0999999999999</v>
      </c>
      <c r="C28" s="68">
        <v>1258.9000000000001</v>
      </c>
      <c r="D28" s="68">
        <v>60.6</v>
      </c>
      <c r="E28" s="68">
        <v>61.4</v>
      </c>
      <c r="F28" s="69">
        <v>80.400000000000006</v>
      </c>
      <c r="G28" s="69">
        <v>70.7</v>
      </c>
      <c r="H28" s="68">
        <v>6.1</v>
      </c>
      <c r="I28" s="68">
        <v>5.3</v>
      </c>
    </row>
    <row r="29" spans="1:9" ht="15.75" customHeight="1" x14ac:dyDescent="0.25">
      <c r="A29" s="67" t="s">
        <v>34</v>
      </c>
      <c r="B29" s="68">
        <v>442.2</v>
      </c>
      <c r="C29" s="68">
        <v>448.2</v>
      </c>
      <c r="D29" s="68">
        <v>56.2</v>
      </c>
      <c r="E29" s="68">
        <v>57.5</v>
      </c>
      <c r="F29" s="69">
        <v>55</v>
      </c>
      <c r="G29" s="69">
        <v>51.3</v>
      </c>
      <c r="H29" s="68">
        <v>11.1</v>
      </c>
      <c r="I29" s="68">
        <v>10.3</v>
      </c>
    </row>
    <row r="30" spans="1:9" ht="15.75" customHeight="1" x14ac:dyDescent="0.25">
      <c r="A30" s="67" t="s">
        <v>35</v>
      </c>
      <c r="B30" s="68">
        <v>516</v>
      </c>
      <c r="C30" s="68">
        <v>522</v>
      </c>
      <c r="D30" s="68">
        <v>54.7</v>
      </c>
      <c r="E30" s="68">
        <v>55.9</v>
      </c>
      <c r="F30" s="69">
        <v>50.2</v>
      </c>
      <c r="G30" s="69">
        <v>48</v>
      </c>
      <c r="H30" s="68">
        <v>8.9</v>
      </c>
      <c r="I30" s="68">
        <v>8.4</v>
      </c>
    </row>
    <row r="31" spans="1:9" ht="15.75" customHeight="1" x14ac:dyDescent="0.25">
      <c r="A31" s="67" t="s">
        <v>36</v>
      </c>
      <c r="B31" s="68">
        <v>518.4</v>
      </c>
      <c r="C31" s="68">
        <v>522.6</v>
      </c>
      <c r="D31" s="68">
        <v>56.7</v>
      </c>
      <c r="E31" s="68">
        <v>57.7</v>
      </c>
      <c r="F31" s="69">
        <v>59.2</v>
      </c>
      <c r="G31" s="69">
        <v>55.8</v>
      </c>
      <c r="H31" s="68">
        <v>10.199999999999999</v>
      </c>
      <c r="I31" s="68">
        <v>9.6</v>
      </c>
    </row>
    <row r="32" spans="1:9" ht="15.75" customHeight="1" x14ac:dyDescent="0.25">
      <c r="A32" s="67" t="s">
        <v>37</v>
      </c>
      <c r="B32" s="68">
        <v>379.3</v>
      </c>
      <c r="C32" s="68">
        <v>382.9</v>
      </c>
      <c r="D32" s="68">
        <v>56.6</v>
      </c>
      <c r="E32" s="68">
        <v>57.2</v>
      </c>
      <c r="F32" s="69">
        <v>34.799999999999997</v>
      </c>
      <c r="G32" s="69">
        <v>33</v>
      </c>
      <c r="H32" s="68">
        <v>8.4</v>
      </c>
      <c r="I32" s="68">
        <v>7.9</v>
      </c>
    </row>
    <row r="33" spans="1:9" ht="15.75" customHeight="1" x14ac:dyDescent="0.25">
      <c r="A33" s="67" t="s">
        <v>38</v>
      </c>
      <c r="B33" s="68">
        <v>426.1</v>
      </c>
      <c r="C33" s="68">
        <v>429.7</v>
      </c>
      <c r="D33" s="68">
        <v>56.1</v>
      </c>
      <c r="E33" s="68">
        <v>57.3</v>
      </c>
      <c r="F33" s="69">
        <v>53.5</v>
      </c>
      <c r="G33" s="69">
        <v>51</v>
      </c>
      <c r="H33" s="68">
        <v>11.2</v>
      </c>
      <c r="I33" s="68">
        <v>10.6</v>
      </c>
    </row>
    <row r="34" spans="1:9" ht="15.75" customHeight="1" x14ac:dyDescent="0.25">
      <c r="A34" s="67" t="s">
        <v>39</v>
      </c>
      <c r="B34" s="68">
        <v>1356.8</v>
      </c>
      <c r="C34" s="68">
        <v>1368.6</v>
      </c>
      <c r="D34" s="68">
        <v>61.8</v>
      </c>
      <c r="E34" s="68">
        <v>62.6</v>
      </c>
      <c r="F34" s="69">
        <v>101.1</v>
      </c>
      <c r="G34" s="69">
        <v>90.7</v>
      </c>
      <c r="H34" s="68">
        <v>6.9</v>
      </c>
      <c r="I34" s="68">
        <v>6.2</v>
      </c>
    </row>
    <row r="35" spans="1:9" ht="15.75" x14ac:dyDescent="0.2">
      <c r="A35" s="70"/>
      <c r="B35" s="71"/>
      <c r="C35" s="72"/>
      <c r="D35" s="70"/>
      <c r="E35" s="70"/>
      <c r="F35" s="70"/>
      <c r="G35" s="70"/>
      <c r="H35" s="70"/>
      <c r="I35" s="70"/>
    </row>
    <row r="36" spans="1:9" ht="15" x14ac:dyDescent="0.2">
      <c r="A36" s="70"/>
      <c r="C36" s="70"/>
      <c r="D36" s="70"/>
      <c r="E36" s="70"/>
      <c r="F36" s="70"/>
      <c r="G36" s="70"/>
      <c r="H36" s="70"/>
      <c r="I36" s="70"/>
    </row>
    <row r="37" spans="1:9" x14ac:dyDescent="0.2">
      <c r="A37" s="71"/>
      <c r="C37" s="71"/>
      <c r="D37" s="71"/>
      <c r="E37" s="71"/>
      <c r="F37" s="71"/>
      <c r="G37" s="71"/>
      <c r="H37" s="71"/>
      <c r="I37" s="71"/>
    </row>
    <row r="38" spans="1:9" x14ac:dyDescent="0.2">
      <c r="A38" s="71"/>
      <c r="C38" s="71"/>
      <c r="D38" s="71"/>
      <c r="E38" s="71"/>
      <c r="F38" s="71"/>
      <c r="G38" s="71"/>
      <c r="H38" s="71"/>
      <c r="I38" s="71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A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2"/>
  <sheetViews>
    <sheetView view="pageBreakPreview" topLeftCell="B1" zoomScale="75" zoomScaleNormal="85" zoomScaleSheetLayoutView="75" workbookViewId="0">
      <pane xSplit="1" ySplit="6" topLeftCell="C7" activePane="bottomRight" state="frozen"/>
      <selection activeCell="A6" sqref="A6:A7"/>
      <selection pane="topRight" activeCell="A6" sqref="A6:A7"/>
      <selection pane="bottomLeft" activeCell="A6" sqref="A6:A7"/>
      <selection pane="bottomRight" activeCell="B5" sqref="B5:B6"/>
    </sheetView>
  </sheetViews>
  <sheetFormatPr defaultRowHeight="12.75" x14ac:dyDescent="0.2"/>
  <cols>
    <col min="1" max="1" width="1.28515625" style="104" hidden="1" customWidth="1"/>
    <col min="2" max="2" width="24.140625" style="104" customWidth="1"/>
    <col min="3" max="3" width="16.140625" style="104" customWidth="1"/>
    <col min="4" max="4" width="17.85546875" style="104" customWidth="1"/>
    <col min="5" max="5" width="16" style="104" customWidth="1"/>
    <col min="6" max="6" width="15.7109375" style="104" customWidth="1"/>
    <col min="7" max="7" width="9.140625" style="104"/>
    <col min="8" max="10" width="9.140625" style="104" customWidth="1"/>
    <col min="11" max="16384" width="9.140625" style="104"/>
  </cols>
  <sheetData>
    <row r="1" spans="1:12" s="83" customFormat="1" ht="10.5" customHeight="1" x14ac:dyDescent="0.25">
      <c r="F1" s="84"/>
    </row>
    <row r="2" spans="1:12" s="85" customFormat="1" ht="51" customHeight="1" x14ac:dyDescent="0.25">
      <c r="A2" s="195" t="s">
        <v>91</v>
      </c>
      <c r="B2" s="195"/>
      <c r="C2" s="195"/>
      <c r="D2" s="195"/>
      <c r="E2" s="195"/>
      <c r="F2" s="195"/>
    </row>
    <row r="3" spans="1:12" s="85" customFormat="1" ht="20.25" customHeight="1" x14ac:dyDescent="0.25">
      <c r="A3" s="86"/>
      <c r="B3" s="86"/>
      <c r="C3" s="86"/>
      <c r="D3" s="86"/>
      <c r="E3" s="86"/>
      <c r="F3" s="86"/>
    </row>
    <row r="4" spans="1:12" s="85" customFormat="1" ht="16.5" customHeight="1" x14ac:dyDescent="0.25">
      <c r="A4" s="86"/>
      <c r="B4" s="86"/>
      <c r="C4" s="86"/>
      <c r="D4" s="86"/>
      <c r="E4" s="86"/>
      <c r="F4" s="87" t="s">
        <v>92</v>
      </c>
    </row>
    <row r="5" spans="1:12" s="85" customFormat="1" ht="24.75" customHeight="1" x14ac:dyDescent="0.25">
      <c r="A5" s="86"/>
      <c r="B5" s="196"/>
      <c r="C5" s="197" t="s">
        <v>127</v>
      </c>
      <c r="D5" s="197" t="s">
        <v>128</v>
      </c>
      <c r="E5" s="197" t="s">
        <v>93</v>
      </c>
      <c r="F5" s="197"/>
    </row>
    <row r="6" spans="1:12" s="85" customFormat="1" ht="42" customHeight="1" x14ac:dyDescent="0.25">
      <c r="A6" s="88"/>
      <c r="B6" s="196"/>
      <c r="C6" s="197"/>
      <c r="D6" s="197"/>
      <c r="E6" s="156" t="s">
        <v>2</v>
      </c>
      <c r="F6" s="89" t="s">
        <v>12</v>
      </c>
    </row>
    <row r="7" spans="1:12" s="90" customFormat="1" ht="27.75" customHeight="1" x14ac:dyDescent="0.25">
      <c r="B7" s="91" t="s">
        <v>14</v>
      </c>
      <c r="C7" s="172">
        <f>SUM(C8:C32)</f>
        <v>72460</v>
      </c>
      <c r="D7" s="172">
        <f>SUM(D8:D32)</f>
        <v>60225</v>
      </c>
      <c r="E7" s="93">
        <f>ROUND(D7/C7*100,1)</f>
        <v>83.1</v>
      </c>
      <c r="F7" s="92">
        <f t="shared" ref="F7:F32" si="0">D7-C7</f>
        <v>-12235</v>
      </c>
      <c r="I7" s="94"/>
      <c r="J7" s="94"/>
      <c r="L7" s="100"/>
    </row>
    <row r="8" spans="1:12" s="95" customFormat="1" ht="23.25" customHeight="1" x14ac:dyDescent="0.25">
      <c r="B8" s="96" t="s">
        <v>15</v>
      </c>
      <c r="C8" s="97">
        <v>2189</v>
      </c>
      <c r="D8" s="97">
        <v>1491</v>
      </c>
      <c r="E8" s="98">
        <f t="shared" ref="E8:E32" si="1">ROUND(D8/C8*100,1)</f>
        <v>68.099999999999994</v>
      </c>
      <c r="F8" s="97">
        <f t="shared" si="0"/>
        <v>-698</v>
      </c>
      <c r="H8" s="99"/>
      <c r="I8" s="100"/>
      <c r="J8" s="100"/>
      <c r="L8" s="173"/>
    </row>
    <row r="9" spans="1:12" s="95" customFormat="1" ht="23.25" customHeight="1" x14ac:dyDescent="0.25">
      <c r="B9" s="96" t="s">
        <v>16</v>
      </c>
      <c r="C9" s="97">
        <v>988</v>
      </c>
      <c r="D9" s="97">
        <v>1450</v>
      </c>
      <c r="E9" s="98">
        <f t="shared" si="1"/>
        <v>146.80000000000001</v>
      </c>
      <c r="F9" s="97">
        <f t="shared" si="0"/>
        <v>462</v>
      </c>
      <c r="H9" s="99"/>
      <c r="I9" s="100"/>
      <c r="J9" s="100"/>
      <c r="L9" s="173"/>
    </row>
    <row r="10" spans="1:12" s="95" customFormat="1" ht="23.25" customHeight="1" x14ac:dyDescent="0.25">
      <c r="B10" s="96" t="s">
        <v>17</v>
      </c>
      <c r="C10" s="97">
        <v>3518</v>
      </c>
      <c r="D10" s="97">
        <v>4721</v>
      </c>
      <c r="E10" s="98">
        <f t="shared" si="1"/>
        <v>134.19999999999999</v>
      </c>
      <c r="F10" s="97">
        <f t="shared" si="0"/>
        <v>1203</v>
      </c>
      <c r="H10" s="101"/>
      <c r="I10" s="100"/>
      <c r="J10" s="100"/>
      <c r="L10" s="173"/>
    </row>
    <row r="11" spans="1:12" s="95" customFormat="1" ht="23.25" customHeight="1" x14ac:dyDescent="0.25">
      <c r="B11" s="96" t="s">
        <v>18</v>
      </c>
      <c r="C11" s="97">
        <v>1964</v>
      </c>
      <c r="D11" s="97">
        <v>1605</v>
      </c>
      <c r="E11" s="98">
        <f t="shared" si="1"/>
        <v>81.7</v>
      </c>
      <c r="F11" s="97">
        <f t="shared" si="0"/>
        <v>-359</v>
      </c>
      <c r="H11" s="99"/>
      <c r="I11" s="100"/>
      <c r="J11" s="100"/>
      <c r="L11" s="173"/>
    </row>
    <row r="12" spans="1:12" s="95" customFormat="1" ht="23.25" customHeight="1" x14ac:dyDescent="0.25">
      <c r="B12" s="96" t="s">
        <v>19</v>
      </c>
      <c r="C12" s="97">
        <v>7310</v>
      </c>
      <c r="D12" s="97">
        <v>5146</v>
      </c>
      <c r="E12" s="98">
        <f t="shared" si="1"/>
        <v>70.400000000000006</v>
      </c>
      <c r="F12" s="97">
        <f t="shared" si="0"/>
        <v>-2164</v>
      </c>
      <c r="H12" s="101"/>
      <c r="I12" s="100"/>
      <c r="J12" s="100"/>
      <c r="L12" s="173"/>
    </row>
    <row r="13" spans="1:12" s="95" customFormat="1" ht="23.25" customHeight="1" x14ac:dyDescent="0.25">
      <c r="B13" s="96" t="s">
        <v>20</v>
      </c>
      <c r="C13" s="97">
        <v>1316</v>
      </c>
      <c r="D13" s="97">
        <v>539</v>
      </c>
      <c r="E13" s="98">
        <f t="shared" si="1"/>
        <v>41</v>
      </c>
      <c r="F13" s="97">
        <f t="shared" si="0"/>
        <v>-777</v>
      </c>
      <c r="H13" s="99"/>
      <c r="I13" s="100"/>
      <c r="J13" s="100"/>
      <c r="L13" s="173"/>
    </row>
    <row r="14" spans="1:12" s="95" customFormat="1" ht="23.25" customHeight="1" x14ac:dyDescent="0.25">
      <c r="B14" s="96" t="s">
        <v>21</v>
      </c>
      <c r="C14" s="97">
        <v>2271</v>
      </c>
      <c r="D14" s="97">
        <v>2204</v>
      </c>
      <c r="E14" s="98">
        <f t="shared" si="1"/>
        <v>97</v>
      </c>
      <c r="F14" s="97">
        <f t="shared" si="0"/>
        <v>-67</v>
      </c>
      <c r="H14" s="99"/>
      <c r="I14" s="100"/>
      <c r="J14" s="100"/>
      <c r="L14" s="173"/>
    </row>
    <row r="15" spans="1:12" s="95" customFormat="1" ht="23.25" customHeight="1" x14ac:dyDescent="0.25">
      <c r="B15" s="96" t="s">
        <v>22</v>
      </c>
      <c r="C15" s="97">
        <v>6639</v>
      </c>
      <c r="D15" s="97">
        <v>3337</v>
      </c>
      <c r="E15" s="98">
        <f t="shared" si="1"/>
        <v>50.3</v>
      </c>
      <c r="F15" s="97">
        <f t="shared" si="0"/>
        <v>-3302</v>
      </c>
      <c r="H15" s="99"/>
      <c r="I15" s="100"/>
      <c r="J15" s="100"/>
      <c r="L15" s="173"/>
    </row>
    <row r="16" spans="1:12" s="95" customFormat="1" ht="23.25" customHeight="1" x14ac:dyDescent="0.25">
      <c r="B16" s="96" t="s">
        <v>23</v>
      </c>
      <c r="C16" s="97">
        <v>2706</v>
      </c>
      <c r="D16" s="97">
        <v>2399</v>
      </c>
      <c r="E16" s="98">
        <f t="shared" si="1"/>
        <v>88.7</v>
      </c>
      <c r="F16" s="97">
        <f t="shared" si="0"/>
        <v>-307</v>
      </c>
      <c r="H16" s="99"/>
      <c r="I16" s="100"/>
      <c r="J16" s="100"/>
      <c r="L16" s="173"/>
    </row>
    <row r="17" spans="2:12" s="95" customFormat="1" ht="23.25" customHeight="1" x14ac:dyDescent="0.25">
      <c r="B17" s="96" t="s">
        <v>24</v>
      </c>
      <c r="C17" s="97">
        <v>1779</v>
      </c>
      <c r="D17" s="97">
        <v>2349</v>
      </c>
      <c r="E17" s="98">
        <f t="shared" si="1"/>
        <v>132</v>
      </c>
      <c r="F17" s="97">
        <f t="shared" si="0"/>
        <v>570</v>
      </c>
      <c r="H17" s="99"/>
      <c r="I17" s="100"/>
      <c r="J17" s="100"/>
      <c r="L17" s="173"/>
    </row>
    <row r="18" spans="2:12" s="95" customFormat="1" ht="23.25" customHeight="1" x14ac:dyDescent="0.25">
      <c r="B18" s="96" t="s">
        <v>25</v>
      </c>
      <c r="C18" s="97">
        <v>154</v>
      </c>
      <c r="D18" s="97">
        <v>1291</v>
      </c>
      <c r="E18" s="98">
        <f t="shared" si="1"/>
        <v>838.3</v>
      </c>
      <c r="F18" s="97">
        <f t="shared" si="0"/>
        <v>1137</v>
      </c>
      <c r="H18" s="99"/>
      <c r="I18" s="100"/>
      <c r="J18" s="100"/>
      <c r="L18" s="173"/>
    </row>
    <row r="19" spans="2:12" s="95" customFormat="1" ht="23.25" customHeight="1" x14ac:dyDescent="0.25">
      <c r="B19" s="96" t="s">
        <v>26</v>
      </c>
      <c r="C19" s="97">
        <v>3433</v>
      </c>
      <c r="D19" s="97">
        <v>1730</v>
      </c>
      <c r="E19" s="98">
        <f t="shared" si="1"/>
        <v>50.4</v>
      </c>
      <c r="F19" s="97">
        <f t="shared" si="0"/>
        <v>-1703</v>
      </c>
      <c r="H19" s="101"/>
      <c r="I19" s="100"/>
      <c r="J19" s="100"/>
      <c r="L19" s="173"/>
    </row>
    <row r="20" spans="2:12" s="95" customFormat="1" ht="23.25" customHeight="1" x14ac:dyDescent="0.25">
      <c r="B20" s="96" t="s">
        <v>27</v>
      </c>
      <c r="C20" s="97">
        <v>1475</v>
      </c>
      <c r="D20" s="97">
        <v>3679</v>
      </c>
      <c r="E20" s="98">
        <f t="shared" si="1"/>
        <v>249.4</v>
      </c>
      <c r="F20" s="97">
        <f t="shared" si="0"/>
        <v>2204</v>
      </c>
      <c r="H20" s="101"/>
      <c r="I20" s="100"/>
      <c r="J20" s="100"/>
      <c r="L20" s="173"/>
    </row>
    <row r="21" spans="2:12" s="95" customFormat="1" ht="23.25" customHeight="1" x14ac:dyDescent="0.25">
      <c r="B21" s="96" t="s">
        <v>28</v>
      </c>
      <c r="C21" s="97">
        <v>5779</v>
      </c>
      <c r="D21" s="97">
        <v>7399</v>
      </c>
      <c r="E21" s="98">
        <f t="shared" si="1"/>
        <v>128</v>
      </c>
      <c r="F21" s="97">
        <f t="shared" si="0"/>
        <v>1620</v>
      </c>
      <c r="H21" s="101"/>
      <c r="I21" s="100"/>
      <c r="J21" s="100"/>
      <c r="L21" s="173"/>
    </row>
    <row r="22" spans="2:12" s="95" customFormat="1" ht="23.25" customHeight="1" x14ac:dyDescent="0.25">
      <c r="B22" s="96" t="s">
        <v>29</v>
      </c>
      <c r="C22" s="97">
        <v>1551</v>
      </c>
      <c r="D22" s="97">
        <v>3498</v>
      </c>
      <c r="E22" s="98">
        <f t="shared" si="1"/>
        <v>225.5</v>
      </c>
      <c r="F22" s="97">
        <f t="shared" si="0"/>
        <v>1947</v>
      </c>
      <c r="H22" s="99"/>
      <c r="I22" s="100"/>
      <c r="J22" s="100"/>
      <c r="L22" s="173"/>
    </row>
    <row r="23" spans="2:12" s="95" customFormat="1" ht="23.25" customHeight="1" x14ac:dyDescent="0.25">
      <c r="B23" s="96" t="s">
        <v>30</v>
      </c>
      <c r="C23" s="102">
        <v>1129</v>
      </c>
      <c r="D23" s="102">
        <v>570</v>
      </c>
      <c r="E23" s="103">
        <f t="shared" si="1"/>
        <v>50.5</v>
      </c>
      <c r="F23" s="97">
        <f t="shared" si="0"/>
        <v>-559</v>
      </c>
      <c r="H23" s="99"/>
      <c r="I23" s="100"/>
      <c r="J23" s="100"/>
      <c r="L23" s="173"/>
    </row>
    <row r="24" spans="2:12" s="95" customFormat="1" ht="23.25" customHeight="1" x14ac:dyDescent="0.25">
      <c r="B24" s="96" t="s">
        <v>31</v>
      </c>
      <c r="C24" s="97">
        <v>3907</v>
      </c>
      <c r="D24" s="97">
        <v>2616</v>
      </c>
      <c r="E24" s="98">
        <f t="shared" si="1"/>
        <v>67</v>
      </c>
      <c r="F24" s="97">
        <f t="shared" si="0"/>
        <v>-1291</v>
      </c>
      <c r="H24" s="99"/>
      <c r="I24" s="100"/>
      <c r="J24" s="100"/>
      <c r="L24" s="173"/>
    </row>
    <row r="25" spans="2:12" s="95" customFormat="1" ht="23.25" customHeight="1" x14ac:dyDescent="0.25">
      <c r="B25" s="96" t="s">
        <v>32</v>
      </c>
      <c r="C25" s="97">
        <v>1824</v>
      </c>
      <c r="D25" s="97">
        <v>1563</v>
      </c>
      <c r="E25" s="98">
        <f t="shared" si="1"/>
        <v>85.7</v>
      </c>
      <c r="F25" s="97">
        <f t="shared" si="0"/>
        <v>-261</v>
      </c>
      <c r="H25" s="99"/>
      <c r="I25" s="100"/>
      <c r="J25" s="100"/>
      <c r="L25" s="173"/>
    </row>
    <row r="26" spans="2:12" s="95" customFormat="1" ht="23.25" customHeight="1" x14ac:dyDescent="0.25">
      <c r="B26" s="96" t="s">
        <v>33</v>
      </c>
      <c r="C26" s="97">
        <v>4075</v>
      </c>
      <c r="D26" s="97">
        <v>1253</v>
      </c>
      <c r="E26" s="98">
        <f t="shared" si="1"/>
        <v>30.7</v>
      </c>
      <c r="F26" s="97">
        <f t="shared" si="0"/>
        <v>-2822</v>
      </c>
      <c r="H26" s="99"/>
      <c r="I26" s="100"/>
      <c r="J26" s="100"/>
      <c r="L26" s="173"/>
    </row>
    <row r="27" spans="2:12" s="95" customFormat="1" ht="23.25" customHeight="1" x14ac:dyDescent="0.25">
      <c r="B27" s="96" t="s">
        <v>34</v>
      </c>
      <c r="C27" s="97">
        <v>1114</v>
      </c>
      <c r="D27" s="97">
        <v>1582</v>
      </c>
      <c r="E27" s="98">
        <f t="shared" si="1"/>
        <v>142</v>
      </c>
      <c r="F27" s="97">
        <f t="shared" si="0"/>
        <v>468</v>
      </c>
      <c r="H27" s="99"/>
      <c r="I27" s="100"/>
      <c r="J27" s="100"/>
      <c r="L27" s="173"/>
    </row>
    <row r="28" spans="2:12" s="95" customFormat="1" ht="23.25" customHeight="1" x14ac:dyDescent="0.25">
      <c r="B28" s="96" t="s">
        <v>35</v>
      </c>
      <c r="C28" s="97">
        <v>2904</v>
      </c>
      <c r="D28" s="97">
        <v>1478</v>
      </c>
      <c r="E28" s="98">
        <f t="shared" si="1"/>
        <v>50.9</v>
      </c>
      <c r="F28" s="97">
        <f t="shared" si="0"/>
        <v>-1426</v>
      </c>
      <c r="H28" s="99"/>
      <c r="I28" s="100"/>
      <c r="J28" s="100"/>
      <c r="L28" s="173"/>
    </row>
    <row r="29" spans="2:12" s="95" customFormat="1" ht="23.25" customHeight="1" x14ac:dyDescent="0.25">
      <c r="B29" s="96" t="s">
        <v>36</v>
      </c>
      <c r="C29" s="97">
        <v>5509</v>
      </c>
      <c r="D29" s="97">
        <v>2646</v>
      </c>
      <c r="E29" s="98">
        <f t="shared" si="1"/>
        <v>48</v>
      </c>
      <c r="F29" s="97">
        <f t="shared" si="0"/>
        <v>-2863</v>
      </c>
      <c r="H29" s="99"/>
      <c r="I29" s="100"/>
      <c r="J29" s="100"/>
      <c r="L29" s="173"/>
    </row>
    <row r="30" spans="2:12" s="95" customFormat="1" ht="23.25" customHeight="1" x14ac:dyDescent="0.25">
      <c r="B30" s="96" t="s">
        <v>37</v>
      </c>
      <c r="C30" s="97">
        <v>1509</v>
      </c>
      <c r="D30" s="97">
        <v>780</v>
      </c>
      <c r="E30" s="98">
        <f t="shared" si="1"/>
        <v>51.7</v>
      </c>
      <c r="F30" s="97">
        <f t="shared" si="0"/>
        <v>-729</v>
      </c>
      <c r="H30" s="99"/>
      <c r="I30" s="100"/>
      <c r="J30" s="100"/>
      <c r="L30" s="173"/>
    </row>
    <row r="31" spans="2:12" s="95" customFormat="1" ht="23.25" customHeight="1" x14ac:dyDescent="0.25">
      <c r="B31" s="96" t="s">
        <v>38</v>
      </c>
      <c r="C31" s="97">
        <v>3780</v>
      </c>
      <c r="D31" s="97">
        <v>1820</v>
      </c>
      <c r="E31" s="98">
        <f t="shared" si="1"/>
        <v>48.1</v>
      </c>
      <c r="F31" s="97">
        <f t="shared" si="0"/>
        <v>-1960</v>
      </c>
      <c r="H31" s="99"/>
      <c r="I31" s="100"/>
      <c r="J31" s="100"/>
      <c r="L31" s="173"/>
    </row>
    <row r="32" spans="2:12" s="95" customFormat="1" ht="23.25" customHeight="1" x14ac:dyDescent="0.25">
      <c r="B32" s="96" t="s">
        <v>39</v>
      </c>
      <c r="C32" s="97">
        <v>3637</v>
      </c>
      <c r="D32" s="97">
        <v>3079</v>
      </c>
      <c r="E32" s="98">
        <f t="shared" si="1"/>
        <v>84.7</v>
      </c>
      <c r="F32" s="97">
        <f t="shared" si="0"/>
        <v>-558</v>
      </c>
      <c r="H32" s="101"/>
      <c r="I32" s="100"/>
      <c r="J32" s="100"/>
      <c r="L32" s="173"/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27"/>
  <sheetViews>
    <sheetView view="pageBreakPreview" zoomScale="70" zoomScaleNormal="75" zoomScaleSheetLayoutView="70" workbookViewId="0">
      <selection activeCell="K13" sqref="K13"/>
    </sheetView>
  </sheetViews>
  <sheetFormatPr defaultColWidth="8.85546875" defaultRowHeight="12.75" x14ac:dyDescent="0.2"/>
  <cols>
    <col min="1" max="1" width="45.5703125" style="34" customWidth="1"/>
    <col min="2" max="3" width="14" style="34" customWidth="1"/>
    <col min="4" max="4" width="10.5703125" style="34" customWidth="1"/>
    <col min="5" max="5" width="11.5703125" style="34" customWidth="1"/>
    <col min="6" max="6" width="3" style="34" customWidth="1"/>
    <col min="7" max="16384" width="8.85546875" style="34"/>
  </cols>
  <sheetData>
    <row r="1" spans="1:7" s="30" customFormat="1" ht="27" customHeight="1" x14ac:dyDescent="0.3">
      <c r="A1" s="198" t="s">
        <v>99</v>
      </c>
      <c r="B1" s="198"/>
      <c r="C1" s="198"/>
      <c r="D1" s="198"/>
      <c r="E1" s="198"/>
    </row>
    <row r="2" spans="1:7" s="30" customFormat="1" ht="21.75" customHeight="1" x14ac:dyDescent="0.3">
      <c r="A2" s="199" t="s">
        <v>40</v>
      </c>
      <c r="B2" s="199"/>
      <c r="C2" s="199"/>
      <c r="D2" s="199"/>
      <c r="E2" s="199"/>
    </row>
    <row r="3" spans="1:7" s="32" customFormat="1" ht="12" customHeight="1" x14ac:dyDescent="0.2">
      <c r="A3" s="31"/>
      <c r="B3" s="31"/>
      <c r="C3" s="31"/>
      <c r="D3" s="31"/>
      <c r="E3" s="31"/>
    </row>
    <row r="4" spans="1:7" s="32" customFormat="1" ht="21" customHeight="1" x14ac:dyDescent="0.2">
      <c r="A4" s="200"/>
      <c r="B4" s="197" t="s">
        <v>127</v>
      </c>
      <c r="C4" s="197" t="s">
        <v>128</v>
      </c>
      <c r="D4" s="202" t="s">
        <v>93</v>
      </c>
      <c r="E4" s="202"/>
    </row>
    <row r="5" spans="1:7" s="32" customFormat="1" ht="40.5" customHeight="1" x14ac:dyDescent="0.2">
      <c r="A5" s="201"/>
      <c r="B5" s="197"/>
      <c r="C5" s="197"/>
      <c r="D5" s="113" t="s">
        <v>2</v>
      </c>
      <c r="E5" s="106" t="s">
        <v>94</v>
      </c>
    </row>
    <row r="6" spans="1:7" s="33" customFormat="1" ht="26.25" customHeight="1" x14ac:dyDescent="0.25">
      <c r="A6" s="106" t="s">
        <v>41</v>
      </c>
      <c r="B6" s="174">
        <f>SUM(B7:B25)</f>
        <v>72460</v>
      </c>
      <c r="C6" s="175">
        <f>SUM(C7:C25)</f>
        <v>60225</v>
      </c>
      <c r="D6" s="114">
        <f>ROUND(C6/B6*100,1)</f>
        <v>83.1</v>
      </c>
      <c r="E6" s="108">
        <f>C6-B6</f>
        <v>-12235</v>
      </c>
    </row>
    <row r="7" spans="1:7" ht="39.75" customHeight="1" x14ac:dyDescent="0.3">
      <c r="A7" s="115" t="s">
        <v>42</v>
      </c>
      <c r="B7" s="109">
        <v>2601</v>
      </c>
      <c r="C7" s="109">
        <v>2564</v>
      </c>
      <c r="D7" s="116">
        <f>ROUND(C7/B7*100,1)</f>
        <v>98.6</v>
      </c>
      <c r="E7" s="121">
        <f t="shared" ref="E7:E25" si="0">C7-B7</f>
        <v>-37</v>
      </c>
      <c r="F7" s="33"/>
      <c r="G7" s="155"/>
    </row>
    <row r="8" spans="1:7" ht="44.25" customHeight="1" x14ac:dyDescent="0.3">
      <c r="A8" s="115" t="s">
        <v>43</v>
      </c>
      <c r="B8" s="109">
        <v>207</v>
      </c>
      <c r="C8" s="109">
        <v>780</v>
      </c>
      <c r="D8" s="116">
        <f t="shared" ref="D8:D25" si="1">ROUND(C8/B8*100,1)</f>
        <v>376.8</v>
      </c>
      <c r="E8" s="121">
        <f t="shared" si="0"/>
        <v>573</v>
      </c>
      <c r="F8" s="33"/>
      <c r="G8" s="155"/>
    </row>
    <row r="9" spans="1:7" s="35" customFormat="1" ht="24" customHeight="1" x14ac:dyDescent="0.3">
      <c r="A9" s="115" t="s">
        <v>44</v>
      </c>
      <c r="B9" s="109">
        <v>2745</v>
      </c>
      <c r="C9" s="109">
        <v>4780</v>
      </c>
      <c r="D9" s="116">
        <f t="shared" si="1"/>
        <v>174.1</v>
      </c>
      <c r="E9" s="121">
        <f t="shared" si="0"/>
        <v>2035</v>
      </c>
      <c r="F9" s="33"/>
      <c r="G9" s="155"/>
    </row>
    <row r="10" spans="1:7" ht="43.5" customHeight="1" x14ac:dyDescent="0.3">
      <c r="A10" s="115" t="s">
        <v>45</v>
      </c>
      <c r="B10" s="109">
        <v>4057</v>
      </c>
      <c r="C10" s="109">
        <v>1687</v>
      </c>
      <c r="D10" s="116">
        <f t="shared" si="1"/>
        <v>41.6</v>
      </c>
      <c r="E10" s="121">
        <f t="shared" si="0"/>
        <v>-2370</v>
      </c>
      <c r="F10" s="33"/>
      <c r="G10" s="155"/>
    </row>
    <row r="11" spans="1:7" ht="42" customHeight="1" x14ac:dyDescent="0.3">
      <c r="A11" s="115" t="s">
        <v>46</v>
      </c>
      <c r="B11" s="109">
        <v>1531</v>
      </c>
      <c r="C11" s="109">
        <v>668</v>
      </c>
      <c r="D11" s="116">
        <f t="shared" si="1"/>
        <v>43.6</v>
      </c>
      <c r="E11" s="121">
        <f t="shared" si="0"/>
        <v>-863</v>
      </c>
      <c r="F11" s="33"/>
      <c r="G11" s="155"/>
    </row>
    <row r="12" spans="1:7" ht="19.5" customHeight="1" x14ac:dyDescent="0.3">
      <c r="A12" s="115" t="s">
        <v>47</v>
      </c>
      <c r="B12" s="109">
        <v>1463</v>
      </c>
      <c r="C12" s="109">
        <v>1513</v>
      </c>
      <c r="D12" s="116">
        <f t="shared" si="1"/>
        <v>103.4</v>
      </c>
      <c r="E12" s="121">
        <f t="shared" si="0"/>
        <v>50</v>
      </c>
      <c r="F12" s="33"/>
      <c r="G12" s="155"/>
    </row>
    <row r="13" spans="1:7" ht="41.25" customHeight="1" x14ac:dyDescent="0.3">
      <c r="A13" s="115" t="s">
        <v>48</v>
      </c>
      <c r="B13" s="109">
        <v>1052</v>
      </c>
      <c r="C13" s="109">
        <v>730</v>
      </c>
      <c r="D13" s="116">
        <f t="shared" si="1"/>
        <v>69.400000000000006</v>
      </c>
      <c r="E13" s="121">
        <f t="shared" si="0"/>
        <v>-322</v>
      </c>
      <c r="F13" s="33"/>
      <c r="G13" s="155"/>
    </row>
    <row r="14" spans="1:7" ht="41.25" customHeight="1" x14ac:dyDescent="0.3">
      <c r="A14" s="115" t="s">
        <v>49</v>
      </c>
      <c r="B14" s="109">
        <v>829</v>
      </c>
      <c r="C14" s="109">
        <v>1454</v>
      </c>
      <c r="D14" s="116">
        <f t="shared" si="1"/>
        <v>175.4</v>
      </c>
      <c r="E14" s="121">
        <f t="shared" si="0"/>
        <v>625</v>
      </c>
      <c r="F14" s="33"/>
      <c r="G14" s="155"/>
    </row>
    <row r="15" spans="1:7" ht="42" customHeight="1" x14ac:dyDescent="0.3">
      <c r="A15" s="115" t="s">
        <v>50</v>
      </c>
      <c r="B15" s="109">
        <v>116</v>
      </c>
      <c r="C15" s="109">
        <v>20</v>
      </c>
      <c r="D15" s="116">
        <f t="shared" si="1"/>
        <v>17.2</v>
      </c>
      <c r="E15" s="121">
        <f t="shared" si="0"/>
        <v>-96</v>
      </c>
      <c r="F15" s="33"/>
      <c r="G15" s="155"/>
    </row>
    <row r="16" spans="1:7" ht="23.25" customHeight="1" x14ac:dyDescent="0.3">
      <c r="A16" s="115" t="s">
        <v>51</v>
      </c>
      <c r="B16" s="109">
        <v>2415</v>
      </c>
      <c r="C16" s="109">
        <v>311</v>
      </c>
      <c r="D16" s="116">
        <f t="shared" si="1"/>
        <v>12.9</v>
      </c>
      <c r="E16" s="121">
        <f t="shared" si="0"/>
        <v>-2104</v>
      </c>
      <c r="F16" s="33"/>
      <c r="G16" s="155"/>
    </row>
    <row r="17" spans="1:7" ht="22.5" customHeight="1" x14ac:dyDescent="0.3">
      <c r="A17" s="115" t="s">
        <v>52</v>
      </c>
      <c r="B17" s="109">
        <v>822</v>
      </c>
      <c r="C17" s="109">
        <v>241</v>
      </c>
      <c r="D17" s="116">
        <f t="shared" si="1"/>
        <v>29.3</v>
      </c>
      <c r="E17" s="121">
        <f t="shared" si="0"/>
        <v>-581</v>
      </c>
      <c r="F17" s="33"/>
      <c r="G17" s="155"/>
    </row>
    <row r="18" spans="1:7" ht="22.5" customHeight="1" x14ac:dyDescent="0.3">
      <c r="A18" s="115" t="s">
        <v>53</v>
      </c>
      <c r="B18" s="109">
        <v>773</v>
      </c>
      <c r="C18" s="109">
        <v>566</v>
      </c>
      <c r="D18" s="116">
        <f t="shared" si="1"/>
        <v>73.2</v>
      </c>
      <c r="E18" s="121">
        <f t="shared" si="0"/>
        <v>-207</v>
      </c>
      <c r="F18" s="33"/>
      <c r="G18" s="155"/>
    </row>
    <row r="19" spans="1:7" ht="38.25" customHeight="1" x14ac:dyDescent="0.3">
      <c r="A19" s="115" t="s">
        <v>54</v>
      </c>
      <c r="B19" s="109">
        <v>3538</v>
      </c>
      <c r="C19" s="109">
        <v>986</v>
      </c>
      <c r="D19" s="116">
        <f t="shared" si="1"/>
        <v>27.9</v>
      </c>
      <c r="E19" s="121">
        <f t="shared" si="0"/>
        <v>-2552</v>
      </c>
      <c r="F19" s="33"/>
      <c r="G19" s="155"/>
    </row>
    <row r="20" spans="1:7" ht="35.25" customHeight="1" x14ac:dyDescent="0.3">
      <c r="A20" s="115" t="s">
        <v>55</v>
      </c>
      <c r="B20" s="109">
        <v>3485</v>
      </c>
      <c r="C20" s="109">
        <v>2387</v>
      </c>
      <c r="D20" s="116">
        <f t="shared" si="1"/>
        <v>68.5</v>
      </c>
      <c r="E20" s="121">
        <f t="shared" si="0"/>
        <v>-1098</v>
      </c>
      <c r="F20" s="33"/>
      <c r="G20" s="155"/>
    </row>
    <row r="21" spans="1:7" ht="41.25" customHeight="1" x14ac:dyDescent="0.3">
      <c r="A21" s="115" t="s">
        <v>56</v>
      </c>
      <c r="B21" s="109">
        <v>18863</v>
      </c>
      <c r="C21" s="109">
        <v>17427</v>
      </c>
      <c r="D21" s="116">
        <f t="shared" si="1"/>
        <v>92.4</v>
      </c>
      <c r="E21" s="121">
        <f t="shared" si="0"/>
        <v>-1436</v>
      </c>
      <c r="F21" s="33"/>
      <c r="G21" s="155"/>
    </row>
    <row r="22" spans="1:7" ht="19.5" customHeight="1" x14ac:dyDescent="0.3">
      <c r="A22" s="115" t="s">
        <v>57</v>
      </c>
      <c r="B22" s="109">
        <v>4136</v>
      </c>
      <c r="C22" s="109">
        <v>3002</v>
      </c>
      <c r="D22" s="116">
        <f t="shared" si="1"/>
        <v>72.599999999999994</v>
      </c>
      <c r="E22" s="121">
        <f t="shared" si="0"/>
        <v>-1134</v>
      </c>
      <c r="F22" s="33"/>
      <c r="G22" s="155"/>
    </row>
    <row r="23" spans="1:7" ht="39" customHeight="1" x14ac:dyDescent="0.3">
      <c r="A23" s="115" t="s">
        <v>58</v>
      </c>
      <c r="B23" s="109">
        <v>23073</v>
      </c>
      <c r="C23" s="109">
        <v>20734</v>
      </c>
      <c r="D23" s="116">
        <f t="shared" si="1"/>
        <v>89.9</v>
      </c>
      <c r="E23" s="121">
        <f t="shared" si="0"/>
        <v>-2339</v>
      </c>
      <c r="F23" s="33"/>
      <c r="G23" s="155"/>
    </row>
    <row r="24" spans="1:7" ht="38.25" customHeight="1" x14ac:dyDescent="0.3">
      <c r="A24" s="115" t="s">
        <v>59</v>
      </c>
      <c r="B24" s="109">
        <v>494</v>
      </c>
      <c r="C24" s="109">
        <v>308</v>
      </c>
      <c r="D24" s="116">
        <f t="shared" si="1"/>
        <v>62.3</v>
      </c>
      <c r="E24" s="121">
        <f t="shared" si="0"/>
        <v>-186</v>
      </c>
      <c r="F24" s="33"/>
      <c r="G24" s="155"/>
    </row>
    <row r="25" spans="1:7" ht="22.5" customHeight="1" x14ac:dyDescent="0.3">
      <c r="A25" s="115" t="s">
        <v>60</v>
      </c>
      <c r="B25" s="109">
        <v>260</v>
      </c>
      <c r="C25" s="109">
        <v>67</v>
      </c>
      <c r="D25" s="116">
        <f t="shared" si="1"/>
        <v>25.8</v>
      </c>
      <c r="E25" s="121">
        <f t="shared" si="0"/>
        <v>-193</v>
      </c>
      <c r="F25" s="33"/>
      <c r="G25" s="155"/>
    </row>
    <row r="26" spans="1:7" x14ac:dyDescent="0.2">
      <c r="A26" s="36"/>
      <c r="B26" s="36"/>
      <c r="C26" s="36"/>
      <c r="D26" s="36"/>
      <c r="E26" s="36"/>
    </row>
    <row r="27" spans="1:7" x14ac:dyDescent="0.2">
      <c r="A27" s="36"/>
      <c r="B27" s="36"/>
      <c r="C27" s="36"/>
      <c r="D27" s="36"/>
      <c r="E27" s="36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view="pageBreakPreview" zoomScale="75" zoomScaleNormal="75" zoomScaleSheetLayoutView="75" workbookViewId="0">
      <selection activeCell="J21" sqref="J21"/>
    </sheetView>
  </sheetViews>
  <sheetFormatPr defaultColWidth="8.85546875" defaultRowHeight="12.75" x14ac:dyDescent="0.2"/>
  <cols>
    <col min="1" max="1" width="52.85546875" style="34" customWidth="1"/>
    <col min="2" max="4" width="19.5703125" style="34" customWidth="1"/>
    <col min="5" max="5" width="18.5703125" style="34" customWidth="1"/>
    <col min="6" max="6" width="8.85546875" style="34"/>
    <col min="7" max="7" width="10.85546875" style="34" bestFit="1" customWidth="1"/>
    <col min="8" max="16384" width="8.85546875" style="34"/>
  </cols>
  <sheetData>
    <row r="1" spans="1:18" s="30" customFormat="1" ht="26.25" customHeight="1" x14ac:dyDescent="0.3">
      <c r="A1" s="203" t="s">
        <v>100</v>
      </c>
      <c r="B1" s="203"/>
      <c r="C1" s="203"/>
      <c r="D1" s="203"/>
      <c r="E1" s="203"/>
    </row>
    <row r="2" spans="1:18" s="30" customFormat="1" ht="24" customHeight="1" x14ac:dyDescent="0.3">
      <c r="A2" s="204" t="s">
        <v>61</v>
      </c>
      <c r="B2" s="204"/>
      <c r="C2" s="204"/>
      <c r="D2" s="204"/>
      <c r="E2" s="204"/>
    </row>
    <row r="3" spans="1:18" s="30" customFormat="1" ht="17.25" customHeight="1" x14ac:dyDescent="0.35">
      <c r="A3" s="105"/>
      <c r="B3" s="105"/>
      <c r="C3" s="105"/>
      <c r="D3" s="105"/>
      <c r="E3" s="105"/>
    </row>
    <row r="4" spans="1:18" s="32" customFormat="1" ht="25.5" customHeight="1" x14ac:dyDescent="0.2">
      <c r="A4" s="205"/>
      <c r="B4" s="197" t="s">
        <v>127</v>
      </c>
      <c r="C4" s="197" t="s">
        <v>128</v>
      </c>
      <c r="D4" s="206" t="s">
        <v>93</v>
      </c>
      <c r="E4" s="206"/>
    </row>
    <row r="5" spans="1:18" s="32" customFormat="1" ht="37.5" customHeight="1" x14ac:dyDescent="0.2">
      <c r="A5" s="205"/>
      <c r="B5" s="197"/>
      <c r="C5" s="197"/>
      <c r="D5" s="107" t="s">
        <v>2</v>
      </c>
      <c r="E5" s="107" t="s">
        <v>94</v>
      </c>
    </row>
    <row r="6" spans="1:18" s="38" customFormat="1" ht="34.5" customHeight="1" x14ac:dyDescent="0.25">
      <c r="A6" s="117" t="s">
        <v>41</v>
      </c>
      <c r="B6" s="37">
        <f>SUM(B7:B15)</f>
        <v>72460</v>
      </c>
      <c r="C6" s="37">
        <f>SUM(C7:C15)</f>
        <v>60225</v>
      </c>
      <c r="D6" s="118">
        <f>ROUND(C6/B6*100,1)</f>
        <v>83.1</v>
      </c>
      <c r="E6" s="37">
        <f>C6-B6</f>
        <v>-12235</v>
      </c>
      <c r="G6" s="39"/>
    </row>
    <row r="7" spans="1:18" ht="51" customHeight="1" x14ac:dyDescent="0.2">
      <c r="A7" s="119" t="s">
        <v>62</v>
      </c>
      <c r="B7" s="40">
        <v>10919</v>
      </c>
      <c r="C7" s="40">
        <v>9964</v>
      </c>
      <c r="D7" s="122">
        <f t="shared" ref="D7:D15" si="0">ROUND(C7/B7*100,1)</f>
        <v>91.3</v>
      </c>
      <c r="E7" s="41">
        <f t="shared" ref="E7:E15" si="1">C7-B7</f>
        <v>-955</v>
      </c>
      <c r="G7" s="39"/>
      <c r="H7" s="42"/>
      <c r="K7" s="42"/>
    </row>
    <row r="8" spans="1:18" ht="35.25" customHeight="1" x14ac:dyDescent="0.2">
      <c r="A8" s="119" t="s">
        <v>63</v>
      </c>
      <c r="B8" s="40">
        <v>15150</v>
      </c>
      <c r="C8" s="40">
        <v>13742</v>
      </c>
      <c r="D8" s="122">
        <f t="shared" si="0"/>
        <v>90.7</v>
      </c>
      <c r="E8" s="41">
        <f t="shared" si="1"/>
        <v>-1408</v>
      </c>
      <c r="G8" s="39"/>
      <c r="H8" s="42"/>
      <c r="K8" s="42"/>
    </row>
    <row r="9" spans="1:18" s="35" customFormat="1" ht="25.5" customHeight="1" x14ac:dyDescent="0.2">
      <c r="A9" s="119" t="s">
        <v>64</v>
      </c>
      <c r="B9" s="40">
        <v>16687</v>
      </c>
      <c r="C9" s="40">
        <v>12524</v>
      </c>
      <c r="D9" s="122">
        <f t="shared" si="0"/>
        <v>75.099999999999994</v>
      </c>
      <c r="E9" s="41">
        <f t="shared" si="1"/>
        <v>-4163</v>
      </c>
      <c r="F9" s="34"/>
      <c r="G9" s="39"/>
      <c r="H9" s="42"/>
      <c r="I9" s="34"/>
      <c r="K9" s="42"/>
    </row>
    <row r="10" spans="1:18" ht="36.75" customHeight="1" x14ac:dyDescent="0.2">
      <c r="A10" s="119" t="s">
        <v>65</v>
      </c>
      <c r="B10" s="40">
        <v>2267</v>
      </c>
      <c r="C10" s="40">
        <v>2002</v>
      </c>
      <c r="D10" s="122">
        <f t="shared" si="0"/>
        <v>88.3</v>
      </c>
      <c r="E10" s="41">
        <f t="shared" si="1"/>
        <v>-265</v>
      </c>
      <c r="G10" s="39"/>
      <c r="H10" s="42"/>
      <c r="K10" s="42"/>
    </row>
    <row r="11" spans="1:18" ht="28.5" customHeight="1" x14ac:dyDescent="0.2">
      <c r="A11" s="119" t="s">
        <v>66</v>
      </c>
      <c r="B11" s="40">
        <v>8558</v>
      </c>
      <c r="C11" s="40">
        <v>6930</v>
      </c>
      <c r="D11" s="122">
        <f t="shared" si="0"/>
        <v>81</v>
      </c>
      <c r="E11" s="41">
        <f t="shared" si="1"/>
        <v>-1628</v>
      </c>
      <c r="G11" s="39"/>
      <c r="H11" s="42"/>
      <c r="K11" s="42"/>
    </row>
    <row r="12" spans="1:18" ht="59.25" customHeight="1" x14ac:dyDescent="0.2">
      <c r="A12" s="119" t="s">
        <v>67</v>
      </c>
      <c r="B12" s="40">
        <v>412</v>
      </c>
      <c r="C12" s="40">
        <v>322</v>
      </c>
      <c r="D12" s="122">
        <f t="shared" si="0"/>
        <v>78.2</v>
      </c>
      <c r="E12" s="41">
        <f t="shared" si="1"/>
        <v>-90</v>
      </c>
      <c r="G12" s="39"/>
      <c r="H12" s="42"/>
      <c r="K12" s="42"/>
    </row>
    <row r="13" spans="1:18" ht="30.75" customHeight="1" x14ac:dyDescent="0.2">
      <c r="A13" s="119" t="s">
        <v>68</v>
      </c>
      <c r="B13" s="40">
        <v>5318</v>
      </c>
      <c r="C13" s="40">
        <v>5188</v>
      </c>
      <c r="D13" s="122">
        <f t="shared" si="0"/>
        <v>97.6</v>
      </c>
      <c r="E13" s="41">
        <f t="shared" si="1"/>
        <v>-130</v>
      </c>
      <c r="G13" s="39"/>
      <c r="H13" s="42"/>
      <c r="K13" s="42"/>
      <c r="R13" s="43"/>
    </row>
    <row r="14" spans="1:18" ht="75" customHeight="1" x14ac:dyDescent="0.2">
      <c r="A14" s="119" t="s">
        <v>69</v>
      </c>
      <c r="B14" s="40">
        <v>6311</v>
      </c>
      <c r="C14" s="40">
        <v>4551</v>
      </c>
      <c r="D14" s="122">
        <f t="shared" si="0"/>
        <v>72.099999999999994</v>
      </c>
      <c r="E14" s="41">
        <f t="shared" si="1"/>
        <v>-1760</v>
      </c>
      <c r="G14" s="39"/>
      <c r="H14" s="42"/>
      <c r="K14" s="42"/>
      <c r="R14" s="43"/>
    </row>
    <row r="15" spans="1:18" ht="33" customHeight="1" x14ac:dyDescent="0.2">
      <c r="A15" s="119" t="s">
        <v>70</v>
      </c>
      <c r="B15" s="40">
        <v>6838</v>
      </c>
      <c r="C15" s="40">
        <v>5002</v>
      </c>
      <c r="D15" s="122">
        <f t="shared" si="0"/>
        <v>73.2</v>
      </c>
      <c r="E15" s="41">
        <f t="shared" si="1"/>
        <v>-1836</v>
      </c>
      <c r="G15" s="39"/>
      <c r="H15" s="42"/>
      <c r="K15" s="42"/>
      <c r="R15" s="43"/>
    </row>
    <row r="16" spans="1:18" x14ac:dyDescent="0.2">
      <c r="A16" s="36"/>
      <c r="B16" s="36"/>
      <c r="C16" s="36"/>
      <c r="D16" s="36"/>
      <c r="E16" s="36"/>
      <c r="R16" s="43"/>
    </row>
    <row r="17" spans="1:18" x14ac:dyDescent="0.2">
      <c r="A17" s="36"/>
      <c r="B17" s="36"/>
      <c r="C17" s="36"/>
      <c r="D17" s="36"/>
      <c r="E17" s="36"/>
      <c r="R17" s="43"/>
    </row>
    <row r="18" spans="1:18" x14ac:dyDescent="0.2">
      <c r="R18" s="43"/>
    </row>
    <row r="19" spans="1:18" x14ac:dyDescent="0.2">
      <c r="R19" s="43"/>
    </row>
    <row r="20" spans="1:18" x14ac:dyDescent="0.2">
      <c r="R20" s="43"/>
    </row>
    <row r="21" spans="1:18" x14ac:dyDescent="0.2">
      <c r="R21" s="43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70" zoomScaleNormal="100" zoomScaleSheetLayoutView="7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A3" sqref="A3:A4"/>
    </sheetView>
  </sheetViews>
  <sheetFormatPr defaultRowHeight="12.75" x14ac:dyDescent="0.2"/>
  <cols>
    <col min="1" max="1" width="72" style="123" customWidth="1"/>
    <col min="2" max="2" width="11.7109375" style="123" customWidth="1"/>
    <col min="3" max="3" width="11.7109375" style="141" customWidth="1"/>
    <col min="4" max="4" width="10.42578125" style="123" customWidth="1"/>
    <col min="5" max="5" width="15.42578125" style="123" customWidth="1"/>
    <col min="6" max="7" width="7.5703125" style="123" customWidth="1"/>
    <col min="8" max="16384" width="9.140625" style="123"/>
  </cols>
  <sheetData>
    <row r="1" spans="1:8" ht="31.5" customHeight="1" x14ac:dyDescent="0.4">
      <c r="A1" s="216" t="s">
        <v>126</v>
      </c>
      <c r="B1" s="216"/>
      <c r="C1" s="216"/>
      <c r="D1" s="216"/>
      <c r="E1" s="216"/>
    </row>
    <row r="2" spans="1:8" ht="33.75" customHeight="1" x14ac:dyDescent="0.45">
      <c r="A2" s="217" t="s">
        <v>129</v>
      </c>
      <c r="B2" s="217"/>
      <c r="C2" s="217"/>
      <c r="D2" s="217"/>
      <c r="E2" s="217"/>
      <c r="F2" s="259"/>
      <c r="G2" s="259"/>
      <c r="H2" s="259"/>
    </row>
    <row r="3" spans="1:8" ht="13.5" customHeight="1" x14ac:dyDescent="0.2">
      <c r="A3" s="215" t="s">
        <v>0</v>
      </c>
      <c r="B3" s="260" t="s">
        <v>105</v>
      </c>
      <c r="C3" s="260" t="s">
        <v>121</v>
      </c>
      <c r="D3" s="261" t="s">
        <v>1</v>
      </c>
      <c r="E3" s="261"/>
    </row>
    <row r="4" spans="1:8" ht="28.5" customHeight="1" x14ac:dyDescent="0.2">
      <c r="A4" s="215"/>
      <c r="B4" s="260"/>
      <c r="C4" s="260"/>
      <c r="D4" s="262" t="s">
        <v>2</v>
      </c>
      <c r="E4" s="263" t="s">
        <v>3</v>
      </c>
    </row>
    <row r="5" spans="1:8" ht="19.5" customHeight="1" x14ac:dyDescent="0.2">
      <c r="A5" s="264" t="s">
        <v>130</v>
      </c>
      <c r="B5" s="124">
        <v>642.1</v>
      </c>
      <c r="C5" s="124">
        <v>615.6</v>
      </c>
      <c r="D5" s="125">
        <f t="shared" ref="D5:D10" si="0">ROUND(C5/B5*100,1)</f>
        <v>95.9</v>
      </c>
      <c r="E5" s="126">
        <f t="shared" ref="E5:E12" si="1">C5-B5</f>
        <v>-26.5</v>
      </c>
    </row>
    <row r="6" spans="1:8" ht="19.5" customHeight="1" x14ac:dyDescent="0.2">
      <c r="A6" s="265" t="s">
        <v>131</v>
      </c>
      <c r="B6" s="266">
        <v>287.7</v>
      </c>
      <c r="C6" s="266">
        <v>274</v>
      </c>
      <c r="D6" s="267">
        <f t="shared" si="0"/>
        <v>95.2</v>
      </c>
      <c r="E6" s="268">
        <f>C6-B6</f>
        <v>-13.699999999999989</v>
      </c>
    </row>
    <row r="7" spans="1:8" ht="37.5" x14ac:dyDescent="0.2">
      <c r="A7" s="127" t="s">
        <v>132</v>
      </c>
      <c r="B7" s="128">
        <v>355.7</v>
      </c>
      <c r="C7" s="128">
        <v>369.1</v>
      </c>
      <c r="D7" s="129">
        <f t="shared" si="0"/>
        <v>103.8</v>
      </c>
      <c r="E7" s="129">
        <f t="shared" si="1"/>
        <v>13.400000000000034</v>
      </c>
      <c r="F7" s="179"/>
      <c r="G7" s="179"/>
    </row>
    <row r="8" spans="1:8" ht="19.5" customHeight="1" x14ac:dyDescent="0.2">
      <c r="A8" s="130" t="s">
        <v>133</v>
      </c>
      <c r="B8" s="131">
        <v>162.4</v>
      </c>
      <c r="C8" s="131">
        <v>180.1</v>
      </c>
      <c r="D8" s="129">
        <f t="shared" si="0"/>
        <v>110.9</v>
      </c>
      <c r="E8" s="129">
        <f t="shared" si="1"/>
        <v>17.699999999999989</v>
      </c>
    </row>
    <row r="9" spans="1:8" ht="34.5" x14ac:dyDescent="0.2">
      <c r="A9" s="269" t="s">
        <v>134</v>
      </c>
      <c r="B9" s="270">
        <v>45.6</v>
      </c>
      <c r="C9" s="270">
        <v>48.8</v>
      </c>
      <c r="D9" s="271" t="s">
        <v>135</v>
      </c>
      <c r="E9" s="272"/>
      <c r="F9" s="273"/>
    </row>
    <row r="10" spans="1:8" ht="33" x14ac:dyDescent="0.2">
      <c r="A10" s="274" t="s">
        <v>136</v>
      </c>
      <c r="B10" s="275">
        <v>181</v>
      </c>
      <c r="C10" s="275">
        <v>175.6</v>
      </c>
      <c r="D10" s="276">
        <f t="shared" si="0"/>
        <v>97</v>
      </c>
      <c r="E10" s="277">
        <f t="shared" si="1"/>
        <v>-5.4000000000000057</v>
      </c>
    </row>
    <row r="11" spans="1:8" ht="21" customHeight="1" x14ac:dyDescent="0.2">
      <c r="A11" s="278" t="s">
        <v>137</v>
      </c>
      <c r="B11" s="279">
        <v>834</v>
      </c>
      <c r="C11" s="279">
        <v>983</v>
      </c>
      <c r="D11" s="280">
        <f>ROUND(C11/B11*100,1)</f>
        <v>117.9</v>
      </c>
      <c r="E11" s="281">
        <f t="shared" si="1"/>
        <v>149</v>
      </c>
    </row>
    <row r="12" spans="1:8" ht="21" customHeight="1" x14ac:dyDescent="0.2">
      <c r="A12" s="265" t="s">
        <v>138</v>
      </c>
      <c r="B12" s="282">
        <v>4.9000000000000004</v>
      </c>
      <c r="C12" s="282">
        <v>6.7</v>
      </c>
      <c r="D12" s="267">
        <f>ROUND(C12/B12*100,1)</f>
        <v>136.69999999999999</v>
      </c>
      <c r="E12" s="283">
        <f t="shared" si="1"/>
        <v>1.7999999999999998</v>
      </c>
    </row>
    <row r="13" spans="1:8" ht="19.5" customHeight="1" x14ac:dyDescent="0.2">
      <c r="A13" s="284" t="s">
        <v>139</v>
      </c>
      <c r="B13" s="285">
        <v>30.1</v>
      </c>
      <c r="C13" s="285">
        <v>30.7</v>
      </c>
      <c r="D13" s="271" t="s">
        <v>140</v>
      </c>
      <c r="E13" s="272"/>
      <c r="F13" s="179"/>
    </row>
    <row r="14" spans="1:8" ht="19.5" customHeight="1" x14ac:dyDescent="0.2">
      <c r="A14" s="134" t="s">
        <v>141</v>
      </c>
      <c r="B14" s="135">
        <v>81.400000000000006</v>
      </c>
      <c r="C14" s="135">
        <v>83.8</v>
      </c>
      <c r="D14" s="136">
        <f>ROUND(C14/B14*100,1)</f>
        <v>102.9</v>
      </c>
      <c r="E14" s="137">
        <f>C14-B14</f>
        <v>2.3999999999999915</v>
      </c>
    </row>
    <row r="15" spans="1:8" ht="19.5" customHeight="1" x14ac:dyDescent="0.2">
      <c r="A15" s="286" t="s">
        <v>142</v>
      </c>
      <c r="B15" s="287">
        <v>88.1</v>
      </c>
      <c r="C15" s="287">
        <v>88.3</v>
      </c>
      <c r="D15" s="271" t="s">
        <v>143</v>
      </c>
      <c r="E15" s="272"/>
    </row>
    <row r="16" spans="1:8" ht="19.5" customHeight="1" x14ac:dyDescent="0.2">
      <c r="A16" s="138" t="s">
        <v>144</v>
      </c>
      <c r="B16" s="128">
        <v>29.6</v>
      </c>
      <c r="C16" s="128">
        <v>33.200000000000003</v>
      </c>
      <c r="D16" s="129">
        <f>ROUND(C16/B16*100,1)</f>
        <v>112.2</v>
      </c>
      <c r="E16" s="129">
        <f>C16-B16</f>
        <v>3.6000000000000014</v>
      </c>
    </row>
    <row r="17" spans="1:6" ht="19.5" customHeight="1" x14ac:dyDescent="0.2">
      <c r="A17" s="288" t="s">
        <v>145</v>
      </c>
      <c r="B17" s="289">
        <v>85.4</v>
      </c>
      <c r="C17" s="289">
        <v>85.9</v>
      </c>
      <c r="D17" s="271" t="s">
        <v>146</v>
      </c>
      <c r="E17" s="272"/>
    </row>
    <row r="18" spans="1:6" ht="19.5" customHeight="1" x14ac:dyDescent="0.2">
      <c r="A18" s="139" t="s">
        <v>147</v>
      </c>
      <c r="B18" s="290">
        <v>429</v>
      </c>
      <c r="C18" s="290">
        <v>700</v>
      </c>
      <c r="D18" s="129">
        <f>ROUND(C18/B18*100,1)</f>
        <v>163.19999999999999</v>
      </c>
      <c r="E18" s="290">
        <v>271</v>
      </c>
    </row>
    <row r="19" spans="1:6" ht="37.5" x14ac:dyDescent="0.2">
      <c r="A19" s="140" t="s">
        <v>148</v>
      </c>
      <c r="B19" s="132">
        <v>104.5</v>
      </c>
      <c r="C19" s="132">
        <v>103.9</v>
      </c>
      <c r="D19" s="133">
        <f t="shared" ref="D19:D24" si="2">ROUND(C19/B19*100,1)</f>
        <v>99.4</v>
      </c>
      <c r="E19" s="133">
        <f t="shared" ref="E19:E24" si="3">C19-B19</f>
        <v>-0.59999999999999432</v>
      </c>
    </row>
    <row r="20" spans="1:6" ht="19.5" customHeight="1" x14ac:dyDescent="0.2">
      <c r="A20" s="291" t="s">
        <v>149</v>
      </c>
      <c r="B20" s="158">
        <v>102.7</v>
      </c>
      <c r="C20" s="158">
        <v>101.5</v>
      </c>
      <c r="D20" s="142">
        <f t="shared" si="2"/>
        <v>98.8</v>
      </c>
      <c r="E20" s="143">
        <f t="shared" si="3"/>
        <v>-1.2000000000000028</v>
      </c>
    </row>
    <row r="21" spans="1:6" ht="37.5" x14ac:dyDescent="0.2">
      <c r="A21" s="134" t="s">
        <v>150</v>
      </c>
      <c r="B21" s="135">
        <v>1658.6</v>
      </c>
      <c r="C21" s="135">
        <v>1780</v>
      </c>
      <c r="D21" s="142">
        <f t="shared" si="2"/>
        <v>107.3</v>
      </c>
      <c r="E21" s="143">
        <f t="shared" si="3"/>
        <v>121.40000000000009</v>
      </c>
    </row>
    <row r="22" spans="1:6" ht="19.5" customHeight="1" x14ac:dyDescent="0.2">
      <c r="A22" s="291" t="s">
        <v>149</v>
      </c>
      <c r="B22" s="135">
        <v>608.70000000000005</v>
      </c>
      <c r="C22" s="135">
        <v>578.20000000000005</v>
      </c>
      <c r="D22" s="142">
        <f t="shared" si="2"/>
        <v>95</v>
      </c>
      <c r="E22" s="143">
        <f t="shared" si="3"/>
        <v>-30.5</v>
      </c>
    </row>
    <row r="23" spans="1:6" ht="19.5" customHeight="1" x14ac:dyDescent="0.2">
      <c r="A23" s="134" t="s">
        <v>151</v>
      </c>
      <c r="B23" s="135">
        <v>514.29999999999995</v>
      </c>
      <c r="C23" s="135">
        <v>503.6</v>
      </c>
      <c r="D23" s="144">
        <f t="shared" si="2"/>
        <v>97.9</v>
      </c>
      <c r="E23" s="137">
        <f t="shared" si="3"/>
        <v>-10.699999999999932</v>
      </c>
    </row>
    <row r="24" spans="1:6" ht="19.5" customHeight="1" x14ac:dyDescent="0.2">
      <c r="A24" s="134" t="s">
        <v>152</v>
      </c>
      <c r="B24" s="135">
        <v>36</v>
      </c>
      <c r="C24" s="135">
        <v>28.6</v>
      </c>
      <c r="D24" s="144">
        <f t="shared" si="2"/>
        <v>79.400000000000006</v>
      </c>
      <c r="E24" s="137">
        <f t="shared" si="3"/>
        <v>-7.3999999999999986</v>
      </c>
    </row>
    <row r="25" spans="1:6" ht="19.5" customHeight="1" x14ac:dyDescent="0.2">
      <c r="A25" s="138" t="s">
        <v>153</v>
      </c>
      <c r="B25" s="128">
        <v>5.6</v>
      </c>
      <c r="C25" s="128">
        <v>4.5999999999999996</v>
      </c>
      <c r="D25" s="292" t="s">
        <v>154</v>
      </c>
      <c r="E25" s="293"/>
    </row>
    <row r="26" spans="1:6" ht="37.5" x14ac:dyDescent="0.2">
      <c r="A26" s="139" t="s">
        <v>155</v>
      </c>
      <c r="B26" s="135">
        <v>20.7</v>
      </c>
      <c r="C26" s="135">
        <v>20.399999999999999</v>
      </c>
      <c r="D26" s="292" t="s">
        <v>156</v>
      </c>
      <c r="E26" s="293"/>
      <c r="F26" s="179"/>
    </row>
    <row r="27" spans="1:6" ht="37.5" x14ac:dyDescent="0.2">
      <c r="A27" s="145" t="s">
        <v>157</v>
      </c>
      <c r="B27" s="135">
        <v>115.2</v>
      </c>
      <c r="C27" s="135">
        <v>121.4</v>
      </c>
      <c r="D27" s="146">
        <f>ROUND(C27/B27*100,1)</f>
        <v>105.4</v>
      </c>
      <c r="E27" s="147">
        <f>C27-B27</f>
        <v>6.2000000000000028</v>
      </c>
    </row>
    <row r="28" spans="1:6" ht="19.5" customHeight="1" x14ac:dyDescent="0.2">
      <c r="A28" s="140" t="s">
        <v>158</v>
      </c>
      <c r="B28" s="124">
        <v>532.9</v>
      </c>
      <c r="C28" s="124">
        <v>566.6</v>
      </c>
      <c r="D28" s="125">
        <f>ROUND(C28/B28*100,1)</f>
        <v>106.3</v>
      </c>
      <c r="E28" s="126">
        <f>C28-B28</f>
        <v>33.700000000000045</v>
      </c>
    </row>
    <row r="29" spans="1:6" ht="19.5" customHeight="1" x14ac:dyDescent="0.2">
      <c r="A29" s="294" t="s">
        <v>159</v>
      </c>
      <c r="B29" s="295">
        <v>482.5</v>
      </c>
      <c r="C29" s="296">
        <v>508.1</v>
      </c>
      <c r="D29" s="297">
        <f>ROUND(C29/B29*100,1)</f>
        <v>105.3</v>
      </c>
      <c r="E29" s="298">
        <f>C29-B29</f>
        <v>25.600000000000023</v>
      </c>
    </row>
    <row r="30" spans="1:6" ht="19.5" customHeight="1" x14ac:dyDescent="0.2">
      <c r="A30" s="127" t="s">
        <v>160</v>
      </c>
      <c r="B30" s="299">
        <v>350.7</v>
      </c>
      <c r="C30" s="299">
        <v>351</v>
      </c>
      <c r="D30" s="142">
        <f>ROUND(C30/B30*100,1)</f>
        <v>100.1</v>
      </c>
      <c r="E30" s="143">
        <f>C30-B30</f>
        <v>0.30000000000001137</v>
      </c>
    </row>
    <row r="31" spans="1:6" ht="19.5" customHeight="1" x14ac:dyDescent="0.2">
      <c r="A31" s="286" t="s">
        <v>161</v>
      </c>
      <c r="B31" s="287">
        <v>65.8</v>
      </c>
      <c r="C31" s="287">
        <v>61.9</v>
      </c>
      <c r="D31" s="271" t="s">
        <v>162</v>
      </c>
      <c r="E31" s="272"/>
    </row>
    <row r="32" spans="1:6" ht="9" customHeight="1" x14ac:dyDescent="0.2">
      <c r="A32" s="209" t="s">
        <v>101</v>
      </c>
      <c r="B32" s="210"/>
      <c r="C32" s="210"/>
      <c r="D32" s="210"/>
      <c r="E32" s="211"/>
    </row>
    <row r="33" spans="1:8" ht="35.25" customHeight="1" x14ac:dyDescent="0.2">
      <c r="A33" s="212"/>
      <c r="B33" s="213"/>
      <c r="C33" s="213"/>
      <c r="D33" s="213"/>
      <c r="E33" s="214"/>
    </row>
    <row r="34" spans="1:8" ht="12.75" customHeight="1" x14ac:dyDescent="0.2">
      <c r="A34" s="215" t="s">
        <v>0</v>
      </c>
      <c r="B34" s="215" t="s">
        <v>163</v>
      </c>
      <c r="C34" s="215" t="s">
        <v>164</v>
      </c>
      <c r="D34" s="300" t="s">
        <v>1</v>
      </c>
      <c r="E34" s="301"/>
    </row>
    <row r="35" spans="1:8" ht="31.5" customHeight="1" x14ac:dyDescent="0.2">
      <c r="A35" s="215"/>
      <c r="B35" s="215"/>
      <c r="C35" s="215"/>
      <c r="D35" s="262" t="s">
        <v>2</v>
      </c>
      <c r="E35" s="263" t="s">
        <v>5</v>
      </c>
    </row>
    <row r="36" spans="1:8" ht="19.5" customHeight="1" x14ac:dyDescent="0.2">
      <c r="A36" s="127" t="s">
        <v>130</v>
      </c>
      <c r="B36" s="128">
        <v>316</v>
      </c>
      <c r="C36" s="128">
        <v>300.89999999999998</v>
      </c>
      <c r="D36" s="129">
        <f t="shared" ref="D36:D41" si="4">ROUND(C36/B36*100,1)</f>
        <v>95.2</v>
      </c>
      <c r="E36" s="148">
        <f>C36-B36</f>
        <v>-15.100000000000023</v>
      </c>
    </row>
    <row r="37" spans="1:8" ht="19.5" customHeight="1" x14ac:dyDescent="0.2">
      <c r="A37" s="127" t="s">
        <v>151</v>
      </c>
      <c r="B37" s="128">
        <v>250.8</v>
      </c>
      <c r="C37" s="128">
        <v>245.6</v>
      </c>
      <c r="D37" s="129">
        <f t="shared" si="4"/>
        <v>97.9</v>
      </c>
      <c r="E37" s="129">
        <f>C37-B37</f>
        <v>-5.2000000000000171</v>
      </c>
    </row>
    <row r="38" spans="1:8" ht="19.5" customHeight="1" x14ac:dyDescent="0.2">
      <c r="A38" s="127" t="s">
        <v>165</v>
      </c>
      <c r="B38" s="149">
        <v>2426</v>
      </c>
      <c r="C38" s="149">
        <v>3013</v>
      </c>
      <c r="D38" s="129">
        <f t="shared" si="4"/>
        <v>124.2</v>
      </c>
      <c r="E38" s="171" t="s">
        <v>166</v>
      </c>
    </row>
    <row r="39" spans="1:8" ht="19.5" customHeight="1" x14ac:dyDescent="0.2">
      <c r="A39" s="302" t="s">
        <v>167</v>
      </c>
      <c r="B39" s="153">
        <v>86.2</v>
      </c>
      <c r="C39" s="153">
        <v>96.2</v>
      </c>
      <c r="D39" s="129">
        <f t="shared" si="4"/>
        <v>111.6</v>
      </c>
      <c r="E39" s="154">
        <f>C39-B39</f>
        <v>10</v>
      </c>
      <c r="H39" s="150"/>
    </row>
    <row r="40" spans="1:8" ht="34.5" customHeight="1" x14ac:dyDescent="0.2">
      <c r="A40" s="302" t="s">
        <v>168</v>
      </c>
      <c r="B40" s="153" t="s">
        <v>106</v>
      </c>
      <c r="C40" s="153">
        <v>32.200000000000003</v>
      </c>
      <c r="D40" s="129" t="s">
        <v>106</v>
      </c>
      <c r="E40" s="154" t="s">
        <v>106</v>
      </c>
      <c r="H40" s="150"/>
    </row>
    <row r="41" spans="1:8" ht="19.5" customHeight="1" x14ac:dyDescent="0.2">
      <c r="A41" s="151" t="s">
        <v>169</v>
      </c>
      <c r="B41" s="303">
        <v>5181</v>
      </c>
      <c r="C41" s="303">
        <v>6208</v>
      </c>
      <c r="D41" s="154">
        <f t="shared" si="4"/>
        <v>119.8</v>
      </c>
      <c r="E41" s="304" t="s">
        <v>170</v>
      </c>
      <c r="H41" s="150"/>
    </row>
    <row r="42" spans="1:8" ht="19.5" customHeight="1" x14ac:dyDescent="0.2">
      <c r="A42" s="127" t="s">
        <v>171</v>
      </c>
      <c r="B42" s="152">
        <f>ROUND(B36/B39,0)</f>
        <v>4</v>
      </c>
      <c r="C42" s="152">
        <f>ROUND(C36/C39,0)</f>
        <v>3</v>
      </c>
      <c r="D42" s="207" t="s">
        <v>107</v>
      </c>
      <c r="E42" s="207"/>
    </row>
    <row r="43" spans="1:8" ht="33" customHeight="1" x14ac:dyDescent="0.2">
      <c r="A43" s="208"/>
      <c r="B43" s="208"/>
      <c r="C43" s="208"/>
      <c r="D43" s="208"/>
      <c r="E43" s="208"/>
    </row>
  </sheetData>
  <mergeCells count="20">
    <mergeCell ref="D42:E42"/>
    <mergeCell ref="A43:E43"/>
    <mergeCell ref="D31:E31"/>
    <mergeCell ref="A32:E33"/>
    <mergeCell ref="A34:A35"/>
    <mergeCell ref="B34:B35"/>
    <mergeCell ref="C34:C35"/>
    <mergeCell ref="D34:E34"/>
    <mergeCell ref="D9:E9"/>
    <mergeCell ref="D13:E13"/>
    <mergeCell ref="D15:E15"/>
    <mergeCell ref="D17:E17"/>
    <mergeCell ref="D25:E25"/>
    <mergeCell ref="D26:E26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39370078740157483" bottom="0" header="0" footer="0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P145"/>
  <sheetViews>
    <sheetView view="pageBreakPreview" zoomScale="70" zoomScaleNormal="66" zoomScaleSheetLayoutView="70" workbookViewId="0">
      <pane xSplit="1" ySplit="8" topLeftCell="B9" activePane="bottomRight" state="frozen"/>
      <selection activeCell="A6" sqref="A6:A7"/>
      <selection pane="topRight" activeCell="A6" sqref="A6:A7"/>
      <selection pane="bottomLeft" activeCell="A6" sqref="A6:A7"/>
      <selection pane="bottomRight" activeCell="A3" sqref="A3:A7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6" style="3" bestFit="1" customWidth="1"/>
    <col min="5" max="5" width="7.7109375" style="3" bestFit="1" customWidth="1"/>
    <col min="6" max="7" width="8.7109375" style="3" customWidth="1"/>
    <col min="8" max="8" width="6" style="3" bestFit="1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0" width="8.5703125" style="3" customWidth="1"/>
    <col min="51" max="51" width="6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6.140625" style="3" customWidth="1"/>
    <col min="56" max="56" width="7.85546875" style="3" customWidth="1"/>
    <col min="57" max="58" width="8" style="3" customWidth="1"/>
    <col min="59" max="59" width="6" style="3" customWidth="1"/>
    <col min="60" max="61" width="9.7109375" style="3" customWidth="1"/>
    <col min="62" max="62" width="7.42578125" style="3" customWidth="1"/>
    <col min="63" max="63" width="7.140625" style="3" customWidth="1"/>
    <col min="64" max="64" width="11" style="3" customWidth="1"/>
    <col min="65" max="66" width="8.42578125" style="3" customWidth="1"/>
    <col min="67" max="67" width="8.7109375" style="3" customWidth="1"/>
    <col min="68" max="68" width="9.5703125" style="3" customWidth="1"/>
    <col min="69" max="16384" width="9.140625" style="3"/>
  </cols>
  <sheetData>
    <row r="1" spans="1:68" ht="21.75" customHeight="1" x14ac:dyDescent="0.35">
      <c r="A1" s="221" t="s">
        <v>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</row>
    <row r="2" spans="1:68" ht="21.75" customHeight="1" x14ac:dyDescent="0.35">
      <c r="A2" s="224" t="s">
        <v>172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7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7</v>
      </c>
      <c r="AW2" s="8"/>
      <c r="AX2" s="8"/>
      <c r="AY2" s="8"/>
      <c r="AZ2" s="8"/>
      <c r="BA2" s="8"/>
      <c r="BB2" s="5"/>
      <c r="BE2" s="5"/>
      <c r="BK2" s="5"/>
      <c r="BL2" s="5" t="s">
        <v>7</v>
      </c>
      <c r="BP2" s="5" t="s">
        <v>7</v>
      </c>
    </row>
    <row r="3" spans="1:68" ht="11.25" customHeight="1" x14ac:dyDescent="0.2">
      <c r="A3" s="226"/>
      <c r="B3" s="229" t="s">
        <v>122</v>
      </c>
      <c r="C3" s="229"/>
      <c r="D3" s="229"/>
      <c r="E3" s="229"/>
      <c r="F3" s="239" t="s">
        <v>110</v>
      </c>
      <c r="G3" s="240"/>
      <c r="H3" s="240"/>
      <c r="I3" s="241"/>
      <c r="J3" s="230" t="s">
        <v>114</v>
      </c>
      <c r="K3" s="231"/>
      <c r="L3" s="231"/>
      <c r="M3" s="232"/>
      <c r="N3" s="230" t="s">
        <v>115</v>
      </c>
      <c r="O3" s="231"/>
      <c r="P3" s="231"/>
      <c r="Q3" s="232"/>
      <c r="R3" s="230" t="s">
        <v>111</v>
      </c>
      <c r="S3" s="231"/>
      <c r="T3" s="232"/>
      <c r="U3" s="230" t="s">
        <v>116</v>
      </c>
      <c r="V3" s="231"/>
      <c r="W3" s="231"/>
      <c r="X3" s="232"/>
      <c r="Y3" s="230" t="s">
        <v>8</v>
      </c>
      <c r="Z3" s="231"/>
      <c r="AA3" s="231"/>
      <c r="AB3" s="232"/>
      <c r="AC3" s="255" t="s">
        <v>96</v>
      </c>
      <c r="AD3" s="256"/>
      <c r="AE3" s="256"/>
      <c r="AF3" s="256"/>
      <c r="AG3" s="256"/>
      <c r="AH3" s="256"/>
      <c r="AI3" s="256"/>
      <c r="AJ3" s="254"/>
      <c r="AK3" s="230" t="s">
        <v>9</v>
      </c>
      <c r="AL3" s="231"/>
      <c r="AM3" s="231"/>
      <c r="AN3" s="232"/>
      <c r="AO3" s="257" t="s">
        <v>10</v>
      </c>
      <c r="AP3" s="257"/>
      <c r="AQ3" s="257"/>
      <c r="AR3" s="257"/>
      <c r="AS3" s="229" t="s">
        <v>117</v>
      </c>
      <c r="AT3" s="229"/>
      <c r="AU3" s="229"/>
      <c r="AV3" s="229"/>
      <c r="AW3" s="230" t="s">
        <v>123</v>
      </c>
      <c r="AX3" s="231"/>
      <c r="AY3" s="231"/>
      <c r="AZ3" s="232"/>
      <c r="BA3" s="239" t="s">
        <v>109</v>
      </c>
      <c r="BB3" s="240"/>
      <c r="BC3" s="240"/>
      <c r="BD3" s="241"/>
      <c r="BE3" s="245" t="s">
        <v>174</v>
      </c>
      <c r="BF3" s="246"/>
      <c r="BG3" s="247"/>
      <c r="BH3" s="230" t="s">
        <v>119</v>
      </c>
      <c r="BI3" s="231"/>
      <c r="BJ3" s="231"/>
      <c r="BK3" s="231"/>
      <c r="BL3" s="232"/>
      <c r="BM3" s="229" t="s">
        <v>120</v>
      </c>
      <c r="BN3" s="229"/>
      <c r="BO3" s="229"/>
      <c r="BP3" s="229"/>
    </row>
    <row r="4" spans="1:68" ht="38.25" customHeight="1" x14ac:dyDescent="0.2">
      <c r="A4" s="227"/>
      <c r="B4" s="229"/>
      <c r="C4" s="229"/>
      <c r="D4" s="229"/>
      <c r="E4" s="229"/>
      <c r="F4" s="229" t="s">
        <v>113</v>
      </c>
      <c r="G4" s="229"/>
      <c r="H4" s="229"/>
      <c r="I4" s="229"/>
      <c r="J4" s="233"/>
      <c r="K4" s="234"/>
      <c r="L4" s="234"/>
      <c r="M4" s="235"/>
      <c r="N4" s="233"/>
      <c r="O4" s="234"/>
      <c r="P4" s="234"/>
      <c r="Q4" s="235"/>
      <c r="R4" s="233"/>
      <c r="S4" s="234"/>
      <c r="T4" s="235"/>
      <c r="U4" s="233"/>
      <c r="V4" s="234"/>
      <c r="W4" s="234"/>
      <c r="X4" s="235"/>
      <c r="Y4" s="233"/>
      <c r="Z4" s="234"/>
      <c r="AA4" s="234"/>
      <c r="AB4" s="235"/>
      <c r="AC4" s="254" t="s">
        <v>97</v>
      </c>
      <c r="AD4" s="229"/>
      <c r="AE4" s="229"/>
      <c r="AF4" s="229"/>
      <c r="AG4" s="230" t="s">
        <v>98</v>
      </c>
      <c r="AH4" s="231"/>
      <c r="AI4" s="231"/>
      <c r="AJ4" s="232"/>
      <c r="AK4" s="233"/>
      <c r="AL4" s="234"/>
      <c r="AM4" s="234"/>
      <c r="AN4" s="235"/>
      <c r="AO4" s="257"/>
      <c r="AP4" s="257"/>
      <c r="AQ4" s="257"/>
      <c r="AR4" s="257"/>
      <c r="AS4" s="229"/>
      <c r="AT4" s="229"/>
      <c r="AU4" s="229"/>
      <c r="AV4" s="229"/>
      <c r="AW4" s="233"/>
      <c r="AX4" s="234"/>
      <c r="AY4" s="234"/>
      <c r="AZ4" s="235"/>
      <c r="BA4" s="230" t="s">
        <v>118</v>
      </c>
      <c r="BB4" s="231"/>
      <c r="BC4" s="231"/>
      <c r="BD4" s="232"/>
      <c r="BE4" s="248"/>
      <c r="BF4" s="249"/>
      <c r="BG4" s="250"/>
      <c r="BH4" s="236"/>
      <c r="BI4" s="237"/>
      <c r="BJ4" s="237"/>
      <c r="BK4" s="237"/>
      <c r="BL4" s="238"/>
      <c r="BM4" s="229"/>
      <c r="BN4" s="229"/>
      <c r="BO4" s="229"/>
      <c r="BP4" s="229"/>
    </row>
    <row r="5" spans="1:68" ht="33" customHeight="1" x14ac:dyDescent="0.2">
      <c r="A5" s="227"/>
      <c r="B5" s="229"/>
      <c r="C5" s="229"/>
      <c r="D5" s="229"/>
      <c r="E5" s="229"/>
      <c r="F5" s="229"/>
      <c r="G5" s="229"/>
      <c r="H5" s="229"/>
      <c r="I5" s="229"/>
      <c r="J5" s="236"/>
      <c r="K5" s="237"/>
      <c r="L5" s="237"/>
      <c r="M5" s="238"/>
      <c r="N5" s="236"/>
      <c r="O5" s="237"/>
      <c r="P5" s="237"/>
      <c r="Q5" s="238"/>
      <c r="R5" s="236"/>
      <c r="S5" s="237"/>
      <c r="T5" s="238"/>
      <c r="U5" s="236"/>
      <c r="V5" s="237"/>
      <c r="W5" s="237"/>
      <c r="X5" s="238"/>
      <c r="Y5" s="236"/>
      <c r="Z5" s="237"/>
      <c r="AA5" s="237"/>
      <c r="AB5" s="238"/>
      <c r="AC5" s="254"/>
      <c r="AD5" s="229"/>
      <c r="AE5" s="229"/>
      <c r="AF5" s="229"/>
      <c r="AG5" s="236"/>
      <c r="AH5" s="237"/>
      <c r="AI5" s="237"/>
      <c r="AJ5" s="238"/>
      <c r="AK5" s="236"/>
      <c r="AL5" s="237"/>
      <c r="AM5" s="237"/>
      <c r="AN5" s="238"/>
      <c r="AO5" s="257"/>
      <c r="AP5" s="257"/>
      <c r="AQ5" s="257"/>
      <c r="AR5" s="257"/>
      <c r="AS5" s="229"/>
      <c r="AT5" s="229"/>
      <c r="AU5" s="229"/>
      <c r="AV5" s="229"/>
      <c r="AW5" s="236"/>
      <c r="AX5" s="237"/>
      <c r="AY5" s="237"/>
      <c r="AZ5" s="238"/>
      <c r="BA5" s="236"/>
      <c r="BB5" s="237"/>
      <c r="BC5" s="237"/>
      <c r="BD5" s="238"/>
      <c r="BE5" s="251"/>
      <c r="BF5" s="252"/>
      <c r="BG5" s="253"/>
      <c r="BH5" s="255" t="s">
        <v>103</v>
      </c>
      <c r="BI5" s="256"/>
      <c r="BJ5" s="256"/>
      <c r="BK5" s="254"/>
      <c r="BL5" s="157" t="s">
        <v>104</v>
      </c>
      <c r="BM5" s="229"/>
      <c r="BN5" s="229"/>
      <c r="BO5" s="229"/>
      <c r="BP5" s="229"/>
    </row>
    <row r="6" spans="1:68" ht="35.25" customHeight="1" x14ac:dyDescent="0.2">
      <c r="A6" s="227"/>
      <c r="B6" s="220">
        <v>2018</v>
      </c>
      <c r="C6" s="218">
        <v>2019</v>
      </c>
      <c r="D6" s="225" t="s">
        <v>11</v>
      </c>
      <c r="E6" s="225"/>
      <c r="F6" s="220">
        <v>2018</v>
      </c>
      <c r="G6" s="218">
        <v>2019</v>
      </c>
      <c r="H6" s="225" t="s">
        <v>11</v>
      </c>
      <c r="I6" s="225"/>
      <c r="J6" s="220">
        <v>2018</v>
      </c>
      <c r="K6" s="218">
        <v>2019</v>
      </c>
      <c r="L6" s="242" t="s">
        <v>11</v>
      </c>
      <c r="M6" s="243"/>
      <c r="N6" s="220">
        <v>2018</v>
      </c>
      <c r="O6" s="218">
        <v>2019</v>
      </c>
      <c r="P6" s="225" t="s">
        <v>11</v>
      </c>
      <c r="Q6" s="225"/>
      <c r="R6" s="220">
        <v>2018</v>
      </c>
      <c r="S6" s="218">
        <v>2019</v>
      </c>
      <c r="T6" s="222" t="s">
        <v>112</v>
      </c>
      <c r="U6" s="220">
        <v>2018</v>
      </c>
      <c r="V6" s="218">
        <v>2019</v>
      </c>
      <c r="W6" s="244" t="s">
        <v>11</v>
      </c>
      <c r="X6" s="244"/>
      <c r="Y6" s="220">
        <v>2018</v>
      </c>
      <c r="Z6" s="218">
        <v>2019</v>
      </c>
      <c r="AA6" s="225" t="s">
        <v>11</v>
      </c>
      <c r="AB6" s="225"/>
      <c r="AC6" s="220">
        <v>2018</v>
      </c>
      <c r="AD6" s="218">
        <v>2019</v>
      </c>
      <c r="AE6" s="225" t="s">
        <v>11</v>
      </c>
      <c r="AF6" s="225"/>
      <c r="AG6" s="220">
        <v>2018</v>
      </c>
      <c r="AH6" s="218">
        <v>2019</v>
      </c>
      <c r="AI6" s="225" t="s">
        <v>11</v>
      </c>
      <c r="AJ6" s="225"/>
      <c r="AK6" s="220">
        <v>2018</v>
      </c>
      <c r="AL6" s="218">
        <v>2019</v>
      </c>
      <c r="AM6" s="225" t="s">
        <v>11</v>
      </c>
      <c r="AN6" s="225"/>
      <c r="AO6" s="220">
        <v>2018</v>
      </c>
      <c r="AP6" s="218">
        <v>2019</v>
      </c>
      <c r="AQ6" s="225" t="s">
        <v>11</v>
      </c>
      <c r="AR6" s="225"/>
      <c r="AS6" s="220">
        <v>2018</v>
      </c>
      <c r="AT6" s="218">
        <v>2019</v>
      </c>
      <c r="AU6" s="225" t="s">
        <v>11</v>
      </c>
      <c r="AV6" s="225"/>
      <c r="AW6" s="220">
        <v>2018</v>
      </c>
      <c r="AX6" s="218">
        <v>2019</v>
      </c>
      <c r="AY6" s="225" t="s">
        <v>11</v>
      </c>
      <c r="AZ6" s="225"/>
      <c r="BA6" s="220">
        <v>2018</v>
      </c>
      <c r="BB6" s="218">
        <v>2019</v>
      </c>
      <c r="BC6" s="225" t="s">
        <v>11</v>
      </c>
      <c r="BD6" s="225"/>
      <c r="BE6" s="220">
        <v>2018</v>
      </c>
      <c r="BF6" s="218">
        <v>2019</v>
      </c>
      <c r="BG6" s="258" t="s">
        <v>2</v>
      </c>
      <c r="BH6" s="220">
        <v>2018</v>
      </c>
      <c r="BI6" s="218">
        <v>2019</v>
      </c>
      <c r="BJ6" s="225" t="s">
        <v>11</v>
      </c>
      <c r="BK6" s="225"/>
      <c r="BL6" s="218">
        <v>2019</v>
      </c>
      <c r="BM6" s="220">
        <v>2018</v>
      </c>
      <c r="BN6" s="220">
        <v>2019</v>
      </c>
      <c r="BO6" s="225" t="s">
        <v>11</v>
      </c>
      <c r="BP6" s="225"/>
    </row>
    <row r="7" spans="1:68" s="10" customFormat="1" ht="18.75" customHeight="1" x14ac:dyDescent="0.2">
      <c r="A7" s="228"/>
      <c r="B7" s="220"/>
      <c r="C7" s="219"/>
      <c r="D7" s="177" t="s">
        <v>2</v>
      </c>
      <c r="E7" s="177" t="s">
        <v>12</v>
      </c>
      <c r="F7" s="220"/>
      <c r="G7" s="219"/>
      <c r="H7" s="177" t="s">
        <v>2</v>
      </c>
      <c r="I7" s="177" t="s">
        <v>12</v>
      </c>
      <c r="J7" s="220"/>
      <c r="K7" s="219"/>
      <c r="L7" s="177" t="s">
        <v>2</v>
      </c>
      <c r="M7" s="177" t="s">
        <v>12</v>
      </c>
      <c r="N7" s="220"/>
      <c r="O7" s="219"/>
      <c r="P7" s="177" t="s">
        <v>2</v>
      </c>
      <c r="Q7" s="177" t="s">
        <v>12</v>
      </c>
      <c r="R7" s="220"/>
      <c r="S7" s="219"/>
      <c r="T7" s="223"/>
      <c r="U7" s="220"/>
      <c r="V7" s="219"/>
      <c r="W7" s="178" t="s">
        <v>2</v>
      </c>
      <c r="X7" s="178" t="s">
        <v>12</v>
      </c>
      <c r="Y7" s="220"/>
      <c r="Z7" s="219"/>
      <c r="AA7" s="9" t="s">
        <v>2</v>
      </c>
      <c r="AB7" s="9" t="s">
        <v>12</v>
      </c>
      <c r="AC7" s="220"/>
      <c r="AD7" s="219"/>
      <c r="AE7" s="9" t="s">
        <v>2</v>
      </c>
      <c r="AF7" s="9" t="s">
        <v>12</v>
      </c>
      <c r="AG7" s="220"/>
      <c r="AH7" s="219"/>
      <c r="AI7" s="9" t="s">
        <v>2</v>
      </c>
      <c r="AJ7" s="9" t="s">
        <v>12</v>
      </c>
      <c r="AK7" s="220"/>
      <c r="AL7" s="219"/>
      <c r="AM7" s="177" t="s">
        <v>2</v>
      </c>
      <c r="AN7" s="177" t="s">
        <v>12</v>
      </c>
      <c r="AO7" s="220"/>
      <c r="AP7" s="219"/>
      <c r="AQ7" s="177" t="s">
        <v>2</v>
      </c>
      <c r="AR7" s="177" t="s">
        <v>12</v>
      </c>
      <c r="AS7" s="220"/>
      <c r="AT7" s="219"/>
      <c r="AU7" s="177" t="s">
        <v>2</v>
      </c>
      <c r="AV7" s="177" t="s">
        <v>12</v>
      </c>
      <c r="AW7" s="220"/>
      <c r="AX7" s="219"/>
      <c r="AY7" s="177" t="s">
        <v>2</v>
      </c>
      <c r="AZ7" s="177" t="s">
        <v>12</v>
      </c>
      <c r="BA7" s="220"/>
      <c r="BB7" s="219"/>
      <c r="BC7" s="177" t="s">
        <v>2</v>
      </c>
      <c r="BD7" s="177" t="s">
        <v>12</v>
      </c>
      <c r="BE7" s="220"/>
      <c r="BF7" s="219"/>
      <c r="BG7" s="258"/>
      <c r="BH7" s="220"/>
      <c r="BI7" s="219"/>
      <c r="BJ7" s="177" t="s">
        <v>2</v>
      </c>
      <c r="BK7" s="177" t="s">
        <v>12</v>
      </c>
      <c r="BL7" s="219"/>
      <c r="BM7" s="220"/>
      <c r="BN7" s="220"/>
      <c r="BO7" s="176" t="s">
        <v>2</v>
      </c>
      <c r="BP7" s="176" t="s">
        <v>12</v>
      </c>
    </row>
    <row r="8" spans="1:68" ht="12.75" customHeight="1" x14ac:dyDescent="0.2">
      <c r="A8" s="11" t="s">
        <v>13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  <c r="AE8" s="11">
        <v>30</v>
      </c>
      <c r="AF8" s="11">
        <v>31</v>
      </c>
      <c r="AG8" s="11">
        <v>32</v>
      </c>
      <c r="AH8" s="11">
        <v>33</v>
      </c>
      <c r="AI8" s="11">
        <v>34</v>
      </c>
      <c r="AJ8" s="11">
        <v>35</v>
      </c>
      <c r="AK8" s="11">
        <v>36</v>
      </c>
      <c r="AL8" s="11">
        <v>37</v>
      </c>
      <c r="AM8" s="11">
        <v>38</v>
      </c>
      <c r="AN8" s="11">
        <v>39</v>
      </c>
      <c r="AO8" s="11">
        <v>40</v>
      </c>
      <c r="AP8" s="11">
        <v>41</v>
      </c>
      <c r="AQ8" s="11">
        <v>42</v>
      </c>
      <c r="AR8" s="11">
        <v>43</v>
      </c>
      <c r="AS8" s="11">
        <v>44</v>
      </c>
      <c r="AT8" s="11">
        <v>45</v>
      </c>
      <c r="AU8" s="11">
        <v>46</v>
      </c>
      <c r="AV8" s="11">
        <v>47</v>
      </c>
      <c r="AW8" s="11">
        <v>48</v>
      </c>
      <c r="AX8" s="11">
        <v>49</v>
      </c>
      <c r="AY8" s="11">
        <v>50</v>
      </c>
      <c r="AZ8" s="11">
        <v>51</v>
      </c>
      <c r="BA8" s="11">
        <v>52</v>
      </c>
      <c r="BB8" s="11">
        <v>53</v>
      </c>
      <c r="BC8" s="11">
        <v>54</v>
      </c>
      <c r="BD8" s="11">
        <v>55</v>
      </c>
      <c r="BE8" s="11">
        <v>56</v>
      </c>
      <c r="BF8" s="11">
        <v>57</v>
      </c>
      <c r="BG8" s="11">
        <v>58</v>
      </c>
      <c r="BH8" s="11">
        <v>59</v>
      </c>
      <c r="BI8" s="11">
        <v>60</v>
      </c>
      <c r="BJ8" s="11">
        <v>61</v>
      </c>
      <c r="BK8" s="11">
        <v>62</v>
      </c>
      <c r="BL8" s="11">
        <v>63</v>
      </c>
      <c r="BM8" s="11">
        <v>64</v>
      </c>
      <c r="BN8" s="11">
        <v>65</v>
      </c>
      <c r="BO8" s="11">
        <v>66</v>
      </c>
      <c r="BP8" s="11">
        <v>67</v>
      </c>
    </row>
    <row r="9" spans="1:68" s="112" customFormat="1" ht="18.75" customHeight="1" x14ac:dyDescent="0.25">
      <c r="A9" s="111" t="s">
        <v>14</v>
      </c>
      <c r="B9" s="12">
        <f>SUM(B10:B34)</f>
        <v>642062</v>
      </c>
      <c r="C9" s="12">
        <f>SUM(C10:C34)</f>
        <v>615610</v>
      </c>
      <c r="D9" s="13">
        <f t="shared" ref="D9:D34" si="0">C9/B9*100</f>
        <v>95.880148646080912</v>
      </c>
      <c r="E9" s="12">
        <f t="shared" ref="E9:E34" si="1">C9-B9</f>
        <v>-26452</v>
      </c>
      <c r="F9" s="12">
        <f>SUM(F10:F34)</f>
        <v>287668</v>
      </c>
      <c r="G9" s="12">
        <f>SUM(G10:G34)</f>
        <v>273958</v>
      </c>
      <c r="H9" s="13">
        <f t="shared" ref="H9:H34" si="2">G9/F9*100</f>
        <v>95.234089297384486</v>
      </c>
      <c r="I9" s="12">
        <f t="shared" ref="I9:I34" si="3">G9-F9</f>
        <v>-13710</v>
      </c>
      <c r="J9" s="12">
        <f>SUM(J10:J34)</f>
        <v>355683</v>
      </c>
      <c r="K9" s="12">
        <f>SUM(K10:K34)</f>
        <v>369145</v>
      </c>
      <c r="L9" s="13">
        <f t="shared" ref="L9:L34" si="4">K9/J9*100</f>
        <v>103.78483087468335</v>
      </c>
      <c r="M9" s="12">
        <f t="shared" ref="M9:M34" si="5">K9-J9</f>
        <v>13462</v>
      </c>
      <c r="N9" s="12">
        <f>SUM(N10:N34)</f>
        <v>162367</v>
      </c>
      <c r="O9" s="12">
        <f>SUM(O10:O34)</f>
        <v>180085</v>
      </c>
      <c r="P9" s="13">
        <f t="shared" ref="P9:P34" si="6">O9/N9*100</f>
        <v>110.9123159262658</v>
      </c>
      <c r="Q9" s="12">
        <f t="shared" ref="Q9:Q34" si="7">O9-N9</f>
        <v>17718</v>
      </c>
      <c r="R9" s="13">
        <f>ROUND(N9/J9*100,1)</f>
        <v>45.6</v>
      </c>
      <c r="S9" s="13">
        <f>ROUND(O9/K9*100,1)</f>
        <v>48.8</v>
      </c>
      <c r="T9" s="13">
        <f>S9-R9</f>
        <v>3.1999999999999957</v>
      </c>
      <c r="U9" s="12">
        <f>SUM(U10:U34)</f>
        <v>81433</v>
      </c>
      <c r="V9" s="12">
        <f>SUM(V10:V34)</f>
        <v>83755</v>
      </c>
      <c r="W9" s="14">
        <f t="shared" ref="W9:W34" si="8">V9/U9*100</f>
        <v>102.85142386992987</v>
      </c>
      <c r="X9" s="12">
        <f t="shared" ref="X9:X34" si="9">V9-U9</f>
        <v>2322</v>
      </c>
      <c r="Y9" s="12">
        <f>SUM(Y10:Y34)</f>
        <v>1658578</v>
      </c>
      <c r="Z9" s="12">
        <f>SUM(Z10:Z34)</f>
        <v>1780043</v>
      </c>
      <c r="AA9" s="14">
        <f t="shared" ref="AA9:AA34" si="10">Z9/Y9*100</f>
        <v>107.32344212934213</v>
      </c>
      <c r="AB9" s="12">
        <f t="shared" ref="AB9:AB34" si="11">Z9-Y9</f>
        <v>121465</v>
      </c>
      <c r="AC9" s="12">
        <f>SUM(AC10:AC34)</f>
        <v>608747</v>
      </c>
      <c r="AD9" s="12">
        <f>SUM(AD10:AD34)</f>
        <v>578240</v>
      </c>
      <c r="AE9" s="14">
        <f t="shared" ref="AE9:AE34" si="12">AD9/AC9*100</f>
        <v>94.988558465175188</v>
      </c>
      <c r="AF9" s="12">
        <f>AD9-AC9</f>
        <v>-30507</v>
      </c>
      <c r="AG9" s="12">
        <f>SUM(AG10:AG34)</f>
        <v>641374</v>
      </c>
      <c r="AH9" s="12">
        <f>SUM(AH10:AH34)</f>
        <v>761324</v>
      </c>
      <c r="AI9" s="14">
        <f>AH9/AG9*100</f>
        <v>118.70203656524897</v>
      </c>
      <c r="AJ9" s="12">
        <f>AH9-AG9</f>
        <v>119950</v>
      </c>
      <c r="AK9" s="12">
        <f>SUM(AK10:AK34)</f>
        <v>104492</v>
      </c>
      <c r="AL9" s="12">
        <f>SUM(AL10:AL34)</f>
        <v>103883</v>
      </c>
      <c r="AM9" s="14">
        <f t="shared" ref="AM9:AM34" si="13">AL9/AK9*100</f>
        <v>99.417180262603836</v>
      </c>
      <c r="AN9" s="12">
        <f t="shared" ref="AN9:AN34" si="14">AL9-AK9</f>
        <v>-609</v>
      </c>
      <c r="AO9" s="15">
        <f>SUM(AO10:AO34)</f>
        <v>115187</v>
      </c>
      <c r="AP9" s="15">
        <f>SUM(AP10:AP34)</f>
        <v>121436</v>
      </c>
      <c r="AQ9" s="16">
        <f>ROUND(AP9/AO9*100,1)</f>
        <v>105.4</v>
      </c>
      <c r="AR9" s="15">
        <f t="shared" ref="AR9:AR34" si="15">AP9-AO9</f>
        <v>6249</v>
      </c>
      <c r="AS9" s="12">
        <f>SUM(AS10:AS34)</f>
        <v>532902</v>
      </c>
      <c r="AT9" s="12">
        <f>SUM(AT10:AT34)</f>
        <v>566590</v>
      </c>
      <c r="AU9" s="14">
        <f t="shared" ref="AU9:AU34" si="16">ROUND(AT9/AS9*100,1)</f>
        <v>106.3</v>
      </c>
      <c r="AV9" s="12">
        <f t="shared" ref="AV9:AV34" si="17">AT9-AS9</f>
        <v>33688</v>
      </c>
      <c r="AW9" s="12">
        <f>SUM(AW10:AW34)</f>
        <v>316030</v>
      </c>
      <c r="AX9" s="12">
        <f>SUM(AX10:AX34)</f>
        <v>300875</v>
      </c>
      <c r="AY9" s="14">
        <f t="shared" ref="AY9:AY34" si="18">AX9/AW9*100</f>
        <v>95.204569186469641</v>
      </c>
      <c r="AZ9" s="12">
        <f t="shared" ref="AZ9:AZ34" si="19">AX9-AW9</f>
        <v>-15155</v>
      </c>
      <c r="BA9" s="12">
        <f>SUM(BA10:BA34)</f>
        <v>250833</v>
      </c>
      <c r="BB9" s="12">
        <f>SUM(BB10:BB34)</f>
        <v>245556</v>
      </c>
      <c r="BC9" s="14">
        <f t="shared" ref="BC9:BC34" si="20">BB9/BA9*100</f>
        <v>97.89620982885026</v>
      </c>
      <c r="BD9" s="12">
        <f t="shared" ref="BD9:BD34" si="21">BB9-BA9</f>
        <v>-5277</v>
      </c>
      <c r="BE9" s="12">
        <v>2426</v>
      </c>
      <c r="BF9" s="12">
        <v>3013</v>
      </c>
      <c r="BG9" s="13">
        <f>ROUND(BF9/BE9*100,1)</f>
        <v>124.2</v>
      </c>
      <c r="BH9" s="12">
        <f>SUM(BH10:BH34)</f>
        <v>86154</v>
      </c>
      <c r="BI9" s="12">
        <f>SUM(BI10:BI34)</f>
        <v>96160</v>
      </c>
      <c r="BJ9" s="13">
        <f>ROUND(BI9/BH9*100,1)</f>
        <v>111.6</v>
      </c>
      <c r="BK9" s="12">
        <f>BI9-BH9</f>
        <v>10006</v>
      </c>
      <c r="BL9" s="12">
        <f>SUM(BL10:BL34)</f>
        <v>32167</v>
      </c>
      <c r="BM9" s="12">
        <v>5181</v>
      </c>
      <c r="BN9" s="12">
        <v>6208</v>
      </c>
      <c r="BO9" s="13">
        <f>ROUND(BN9/BM9*100,1)</f>
        <v>119.8</v>
      </c>
      <c r="BP9" s="12">
        <f>BN9-BM9</f>
        <v>1027</v>
      </c>
    </row>
    <row r="10" spans="1:68" ht="20.25" customHeight="1" x14ac:dyDescent="0.25">
      <c r="A10" s="17" t="s">
        <v>15</v>
      </c>
      <c r="B10" s="18">
        <v>37335</v>
      </c>
      <c r="C10" s="110">
        <v>36910</v>
      </c>
      <c r="D10" s="13">
        <f t="shared" si="0"/>
        <v>98.861657961698128</v>
      </c>
      <c r="E10" s="12">
        <f t="shared" si="1"/>
        <v>-425</v>
      </c>
      <c r="F10" s="18">
        <v>16989</v>
      </c>
      <c r="G10" s="18">
        <v>16061</v>
      </c>
      <c r="H10" s="13">
        <f t="shared" si="2"/>
        <v>94.537642003649424</v>
      </c>
      <c r="I10" s="12">
        <f t="shared" si="3"/>
        <v>-928</v>
      </c>
      <c r="J10" s="18">
        <v>17005</v>
      </c>
      <c r="K10" s="18">
        <v>17013</v>
      </c>
      <c r="L10" s="13">
        <f t="shared" si="4"/>
        <v>100.0470449867686</v>
      </c>
      <c r="M10" s="12">
        <f t="shared" si="5"/>
        <v>8</v>
      </c>
      <c r="N10" s="18">
        <v>4737</v>
      </c>
      <c r="O10" s="18">
        <v>5470</v>
      </c>
      <c r="P10" s="13">
        <f t="shared" si="6"/>
        <v>115.47392864682288</v>
      </c>
      <c r="Q10" s="12">
        <f t="shared" si="7"/>
        <v>733</v>
      </c>
      <c r="R10" s="13">
        <f>ROUND(N10/J10*100,1)</f>
        <v>27.9</v>
      </c>
      <c r="S10" s="13">
        <f t="shared" ref="S10:S34" si="22">ROUND(O10/K10*100,1)</f>
        <v>32.200000000000003</v>
      </c>
      <c r="T10" s="13">
        <f t="shared" ref="T10:T34" si="23">S10-R10</f>
        <v>4.3000000000000043</v>
      </c>
      <c r="U10" s="18">
        <v>5290</v>
      </c>
      <c r="V10" s="18">
        <v>5207</v>
      </c>
      <c r="W10" s="14">
        <f t="shared" si="8"/>
        <v>98.43100189035917</v>
      </c>
      <c r="X10" s="12">
        <f t="shared" si="9"/>
        <v>-83</v>
      </c>
      <c r="Y10" s="18">
        <v>66463</v>
      </c>
      <c r="Z10" s="18">
        <v>67740</v>
      </c>
      <c r="AA10" s="14">
        <f t="shared" si="10"/>
        <v>101.92136978469225</v>
      </c>
      <c r="AB10" s="12">
        <f t="shared" si="11"/>
        <v>1277</v>
      </c>
      <c r="AC10" s="18">
        <v>35325</v>
      </c>
      <c r="AD10" s="18">
        <v>35081</v>
      </c>
      <c r="AE10" s="14">
        <f t="shared" si="12"/>
        <v>99.309271054493991</v>
      </c>
      <c r="AF10" s="12">
        <f t="shared" ref="AF10:AF34" si="24">AD10-AC10</f>
        <v>-244</v>
      </c>
      <c r="AG10" s="18">
        <v>20433</v>
      </c>
      <c r="AH10" s="110">
        <v>21053</v>
      </c>
      <c r="AI10" s="14">
        <f t="shared" ref="AI10:AI34" si="25">AH10/AG10*100</f>
        <v>103.03430724807909</v>
      </c>
      <c r="AJ10" s="12">
        <f t="shared" ref="AJ10:AJ34" si="26">AH10-AG10</f>
        <v>620</v>
      </c>
      <c r="AK10" s="18">
        <v>4123</v>
      </c>
      <c r="AL10" s="18">
        <v>3895</v>
      </c>
      <c r="AM10" s="14">
        <f t="shared" si="13"/>
        <v>94.47004608294931</v>
      </c>
      <c r="AN10" s="12">
        <f t="shared" si="14"/>
        <v>-228</v>
      </c>
      <c r="AO10" s="19">
        <v>4426</v>
      </c>
      <c r="AP10" s="19">
        <v>4614</v>
      </c>
      <c r="AQ10" s="16">
        <f t="shared" ref="AQ10:AQ34" si="27">ROUND(AP10/AO10*100,1)</f>
        <v>104.2</v>
      </c>
      <c r="AR10" s="15">
        <f t="shared" si="15"/>
        <v>188</v>
      </c>
      <c r="AS10" s="20">
        <v>22337</v>
      </c>
      <c r="AT10" s="18">
        <v>22648</v>
      </c>
      <c r="AU10" s="14">
        <f t="shared" si="16"/>
        <v>101.4</v>
      </c>
      <c r="AV10" s="12">
        <f t="shared" si="17"/>
        <v>311</v>
      </c>
      <c r="AW10" s="18">
        <v>18083</v>
      </c>
      <c r="AX10" s="18">
        <v>18198</v>
      </c>
      <c r="AY10" s="14">
        <f t="shared" si="18"/>
        <v>100.63595642315988</v>
      </c>
      <c r="AZ10" s="12">
        <f t="shared" si="19"/>
        <v>115</v>
      </c>
      <c r="BA10" s="18">
        <v>15859</v>
      </c>
      <c r="BB10" s="18">
        <v>16164</v>
      </c>
      <c r="BC10" s="14">
        <f t="shared" si="20"/>
        <v>101.92319818399646</v>
      </c>
      <c r="BD10" s="12">
        <f t="shared" si="21"/>
        <v>305</v>
      </c>
      <c r="BE10" s="110">
        <v>2281</v>
      </c>
      <c r="BF10" s="18">
        <v>2881</v>
      </c>
      <c r="BG10" s="13">
        <f t="shared" ref="BG10:BG34" si="28">ROUND(BF10/BE10*100,1)</f>
        <v>126.3</v>
      </c>
      <c r="BH10" s="18">
        <v>3556</v>
      </c>
      <c r="BI10" s="18">
        <v>3805</v>
      </c>
      <c r="BJ10" s="13">
        <f t="shared" ref="BJ10:BJ34" si="29">ROUND(BI10/BH10*100,1)</f>
        <v>107</v>
      </c>
      <c r="BK10" s="12">
        <f t="shared" ref="BK10:BK34" si="30">BI10-BH10</f>
        <v>249</v>
      </c>
      <c r="BL10" s="120">
        <v>1160</v>
      </c>
      <c r="BM10" s="18">
        <v>4751</v>
      </c>
      <c r="BN10" s="18">
        <v>5499</v>
      </c>
      <c r="BO10" s="13">
        <f t="shared" ref="BO10:BO34" si="31">ROUND(BN10/BM10*100,1)</f>
        <v>115.7</v>
      </c>
      <c r="BP10" s="12">
        <f t="shared" ref="BP10:BP34" si="32">BN10-BM10</f>
        <v>748</v>
      </c>
    </row>
    <row r="11" spans="1:68" ht="20.25" customHeight="1" x14ac:dyDescent="0.25">
      <c r="A11" s="17" t="s">
        <v>16</v>
      </c>
      <c r="B11" s="18">
        <v>16782</v>
      </c>
      <c r="C11" s="110">
        <v>16046</v>
      </c>
      <c r="D11" s="13">
        <f t="shared" si="0"/>
        <v>95.614348706947922</v>
      </c>
      <c r="E11" s="12">
        <f t="shared" si="1"/>
        <v>-736</v>
      </c>
      <c r="F11" s="18">
        <v>8603</v>
      </c>
      <c r="G11" s="18">
        <v>8212</v>
      </c>
      <c r="H11" s="13">
        <f t="shared" si="2"/>
        <v>95.455073811461119</v>
      </c>
      <c r="I11" s="12">
        <f t="shared" si="3"/>
        <v>-391</v>
      </c>
      <c r="J11" s="18">
        <v>9841</v>
      </c>
      <c r="K11" s="18">
        <v>10418</v>
      </c>
      <c r="L11" s="13">
        <f t="shared" si="4"/>
        <v>105.86322528198353</v>
      </c>
      <c r="M11" s="12">
        <f t="shared" si="5"/>
        <v>577</v>
      </c>
      <c r="N11" s="18">
        <v>5859</v>
      </c>
      <c r="O11" s="18">
        <v>6373</v>
      </c>
      <c r="P11" s="13">
        <f t="shared" si="6"/>
        <v>108.77282812766684</v>
      </c>
      <c r="Q11" s="12">
        <f t="shared" si="7"/>
        <v>514</v>
      </c>
      <c r="R11" s="13">
        <f t="shared" ref="R11:R34" si="33">ROUND(N11/J11*100,1)</f>
        <v>59.5</v>
      </c>
      <c r="S11" s="13">
        <f t="shared" si="22"/>
        <v>61.2</v>
      </c>
      <c r="T11" s="13">
        <f t="shared" si="23"/>
        <v>1.7000000000000028</v>
      </c>
      <c r="U11" s="18">
        <v>1366</v>
      </c>
      <c r="V11" s="18">
        <v>1523</v>
      </c>
      <c r="W11" s="14">
        <f t="shared" si="8"/>
        <v>111.49341142020496</v>
      </c>
      <c r="X11" s="12">
        <f t="shared" si="9"/>
        <v>157</v>
      </c>
      <c r="Y11" s="18">
        <v>55199</v>
      </c>
      <c r="Z11" s="18">
        <v>61285</v>
      </c>
      <c r="AA11" s="14">
        <f t="shared" si="10"/>
        <v>111.02556205728365</v>
      </c>
      <c r="AB11" s="12">
        <f t="shared" si="11"/>
        <v>6086</v>
      </c>
      <c r="AC11" s="18">
        <v>16293</v>
      </c>
      <c r="AD11" s="18">
        <v>15595</v>
      </c>
      <c r="AE11" s="14">
        <f t="shared" si="12"/>
        <v>95.715951635671757</v>
      </c>
      <c r="AF11" s="12">
        <f t="shared" si="24"/>
        <v>-698</v>
      </c>
      <c r="AG11" s="18">
        <v>21486</v>
      </c>
      <c r="AH11" s="110">
        <v>24878</v>
      </c>
      <c r="AI11" s="14">
        <f t="shared" si="25"/>
        <v>115.78702410872195</v>
      </c>
      <c r="AJ11" s="12">
        <f t="shared" si="26"/>
        <v>3392</v>
      </c>
      <c r="AK11" s="18">
        <v>3062</v>
      </c>
      <c r="AL11" s="18">
        <v>3253</v>
      </c>
      <c r="AM11" s="14">
        <f t="shared" si="13"/>
        <v>106.23775310254734</v>
      </c>
      <c r="AN11" s="12">
        <f t="shared" si="14"/>
        <v>191</v>
      </c>
      <c r="AO11" s="19">
        <v>4546</v>
      </c>
      <c r="AP11" s="19">
        <v>4786</v>
      </c>
      <c r="AQ11" s="16">
        <f t="shared" si="27"/>
        <v>105.3</v>
      </c>
      <c r="AR11" s="15">
        <f t="shared" si="15"/>
        <v>240</v>
      </c>
      <c r="AS11" s="20">
        <v>17501</v>
      </c>
      <c r="AT11" s="18">
        <v>18769</v>
      </c>
      <c r="AU11" s="14">
        <f t="shared" si="16"/>
        <v>107.2</v>
      </c>
      <c r="AV11" s="12">
        <f t="shared" si="17"/>
        <v>1268</v>
      </c>
      <c r="AW11" s="18">
        <v>8733</v>
      </c>
      <c r="AX11" s="18">
        <v>8862</v>
      </c>
      <c r="AY11" s="14">
        <f t="shared" si="18"/>
        <v>101.47715561662658</v>
      </c>
      <c r="AZ11" s="12">
        <f t="shared" si="19"/>
        <v>129</v>
      </c>
      <c r="BA11" s="18">
        <v>7197</v>
      </c>
      <c r="BB11" s="18">
        <v>7309</v>
      </c>
      <c r="BC11" s="14">
        <f t="shared" si="20"/>
        <v>101.55620397387801</v>
      </c>
      <c r="BD11" s="12">
        <f t="shared" si="21"/>
        <v>112</v>
      </c>
      <c r="BE11" s="110">
        <v>2003</v>
      </c>
      <c r="BF11" s="18">
        <v>2691</v>
      </c>
      <c r="BG11" s="13">
        <f t="shared" si="28"/>
        <v>134.30000000000001</v>
      </c>
      <c r="BH11" s="18">
        <v>3779</v>
      </c>
      <c r="BI11" s="18">
        <v>4062</v>
      </c>
      <c r="BJ11" s="13">
        <f t="shared" si="29"/>
        <v>107.5</v>
      </c>
      <c r="BK11" s="12">
        <f t="shared" si="30"/>
        <v>283</v>
      </c>
      <c r="BL11" s="120">
        <v>676</v>
      </c>
      <c r="BM11" s="18">
        <v>4753</v>
      </c>
      <c r="BN11" s="18">
        <v>5751</v>
      </c>
      <c r="BO11" s="13">
        <f t="shared" si="31"/>
        <v>121</v>
      </c>
      <c r="BP11" s="12">
        <f t="shared" si="32"/>
        <v>998</v>
      </c>
    </row>
    <row r="12" spans="1:68" ht="20.25" customHeight="1" x14ac:dyDescent="0.25">
      <c r="A12" s="17" t="s">
        <v>17</v>
      </c>
      <c r="B12" s="18">
        <v>53798</v>
      </c>
      <c r="C12" s="110">
        <v>50107</v>
      </c>
      <c r="D12" s="13">
        <f t="shared" si="0"/>
        <v>93.139150154280827</v>
      </c>
      <c r="E12" s="12">
        <f t="shared" si="1"/>
        <v>-3691</v>
      </c>
      <c r="F12" s="18">
        <v>26390</v>
      </c>
      <c r="G12" s="18">
        <v>24398</v>
      </c>
      <c r="H12" s="13">
        <f t="shared" si="2"/>
        <v>92.451686244789684</v>
      </c>
      <c r="I12" s="12">
        <f t="shared" si="3"/>
        <v>-1992</v>
      </c>
      <c r="J12" s="18">
        <v>27473</v>
      </c>
      <c r="K12" s="18">
        <v>29354</v>
      </c>
      <c r="L12" s="13">
        <f t="shared" si="4"/>
        <v>106.84672223637754</v>
      </c>
      <c r="M12" s="12">
        <f t="shared" si="5"/>
        <v>1881</v>
      </c>
      <c r="N12" s="18">
        <v>7984</v>
      </c>
      <c r="O12" s="18">
        <v>10125</v>
      </c>
      <c r="P12" s="13">
        <f t="shared" si="6"/>
        <v>126.81613226452906</v>
      </c>
      <c r="Q12" s="12">
        <f t="shared" si="7"/>
        <v>2141</v>
      </c>
      <c r="R12" s="13">
        <f t="shared" si="33"/>
        <v>29.1</v>
      </c>
      <c r="S12" s="13">
        <f t="shared" si="22"/>
        <v>34.5</v>
      </c>
      <c r="T12" s="13">
        <f t="shared" si="23"/>
        <v>5.3999999999999986</v>
      </c>
      <c r="U12" s="18">
        <v>6060</v>
      </c>
      <c r="V12" s="18">
        <v>6896</v>
      </c>
      <c r="W12" s="14">
        <f t="shared" si="8"/>
        <v>113.79537953795381</v>
      </c>
      <c r="X12" s="12">
        <f t="shared" si="9"/>
        <v>836</v>
      </c>
      <c r="Y12" s="18">
        <v>112676</v>
      </c>
      <c r="Z12" s="18">
        <v>123743</v>
      </c>
      <c r="AA12" s="14">
        <f t="shared" si="10"/>
        <v>109.82196741098372</v>
      </c>
      <c r="AB12" s="12">
        <f t="shared" si="11"/>
        <v>11067</v>
      </c>
      <c r="AC12" s="18">
        <v>52090</v>
      </c>
      <c r="AD12" s="18">
        <v>48743</v>
      </c>
      <c r="AE12" s="14">
        <f t="shared" si="12"/>
        <v>93.574582453445956</v>
      </c>
      <c r="AF12" s="12">
        <f t="shared" si="24"/>
        <v>-3347</v>
      </c>
      <c r="AG12" s="18">
        <v>34195</v>
      </c>
      <c r="AH12" s="110">
        <v>45735</v>
      </c>
      <c r="AI12" s="14">
        <f t="shared" si="25"/>
        <v>133.74762392162594</v>
      </c>
      <c r="AJ12" s="12">
        <f t="shared" si="26"/>
        <v>11540</v>
      </c>
      <c r="AK12" s="18">
        <v>7917</v>
      </c>
      <c r="AL12" s="18">
        <v>8002</v>
      </c>
      <c r="AM12" s="14">
        <f t="shared" si="13"/>
        <v>101.07363900467348</v>
      </c>
      <c r="AN12" s="12">
        <f t="shared" si="14"/>
        <v>85</v>
      </c>
      <c r="AO12" s="19">
        <v>8084</v>
      </c>
      <c r="AP12" s="19">
        <v>8690</v>
      </c>
      <c r="AQ12" s="16">
        <f t="shared" si="27"/>
        <v>107.5</v>
      </c>
      <c r="AR12" s="15">
        <f t="shared" si="15"/>
        <v>606</v>
      </c>
      <c r="AS12" s="20">
        <v>38725</v>
      </c>
      <c r="AT12" s="18">
        <v>44097</v>
      </c>
      <c r="AU12" s="14">
        <f t="shared" si="16"/>
        <v>113.9</v>
      </c>
      <c r="AV12" s="12">
        <f t="shared" si="17"/>
        <v>5372</v>
      </c>
      <c r="AW12" s="18">
        <v>24580</v>
      </c>
      <c r="AX12" s="18">
        <v>22623</v>
      </c>
      <c r="AY12" s="14">
        <f t="shared" si="18"/>
        <v>92.038242473555727</v>
      </c>
      <c r="AZ12" s="12">
        <f t="shared" si="19"/>
        <v>-1957</v>
      </c>
      <c r="BA12" s="18">
        <v>19850</v>
      </c>
      <c r="BB12" s="18">
        <v>18677</v>
      </c>
      <c r="BC12" s="14">
        <f t="shared" si="20"/>
        <v>94.090680100755662</v>
      </c>
      <c r="BD12" s="12">
        <f t="shared" si="21"/>
        <v>-1173</v>
      </c>
      <c r="BE12" s="110">
        <v>2683</v>
      </c>
      <c r="BF12" s="18">
        <v>3296</v>
      </c>
      <c r="BG12" s="13">
        <f t="shared" si="28"/>
        <v>122.8</v>
      </c>
      <c r="BH12" s="18">
        <v>6216</v>
      </c>
      <c r="BI12" s="18">
        <v>8407</v>
      </c>
      <c r="BJ12" s="13">
        <f t="shared" si="29"/>
        <v>135.19999999999999</v>
      </c>
      <c r="BK12" s="12">
        <f t="shared" si="30"/>
        <v>2191</v>
      </c>
      <c r="BL12" s="120">
        <v>2216</v>
      </c>
      <c r="BM12" s="18">
        <v>5252</v>
      </c>
      <c r="BN12" s="18">
        <v>6623</v>
      </c>
      <c r="BO12" s="13">
        <f t="shared" si="31"/>
        <v>126.1</v>
      </c>
      <c r="BP12" s="12">
        <f t="shared" si="32"/>
        <v>1371</v>
      </c>
    </row>
    <row r="13" spans="1:68" ht="20.25" customHeight="1" x14ac:dyDescent="0.25">
      <c r="A13" s="17" t="s">
        <v>18</v>
      </c>
      <c r="B13" s="18">
        <v>24836</v>
      </c>
      <c r="C13" s="110">
        <v>23122</v>
      </c>
      <c r="D13" s="13">
        <f t="shared" si="0"/>
        <v>93.098727653406343</v>
      </c>
      <c r="E13" s="12">
        <f t="shared" si="1"/>
        <v>-1714</v>
      </c>
      <c r="F13" s="18">
        <v>13076</v>
      </c>
      <c r="G13" s="18">
        <v>12299</v>
      </c>
      <c r="H13" s="13">
        <f t="shared" si="2"/>
        <v>94.057815845824408</v>
      </c>
      <c r="I13" s="12">
        <f t="shared" si="3"/>
        <v>-777</v>
      </c>
      <c r="J13" s="18">
        <v>11705</v>
      </c>
      <c r="K13" s="18">
        <v>12321</v>
      </c>
      <c r="L13" s="13">
        <f t="shared" si="4"/>
        <v>105.26270824434003</v>
      </c>
      <c r="M13" s="12">
        <f t="shared" si="5"/>
        <v>616</v>
      </c>
      <c r="N13" s="18">
        <v>4436</v>
      </c>
      <c r="O13" s="18">
        <v>5170</v>
      </c>
      <c r="P13" s="13">
        <f t="shared" si="6"/>
        <v>116.54643823264202</v>
      </c>
      <c r="Q13" s="12">
        <f t="shared" si="7"/>
        <v>734</v>
      </c>
      <c r="R13" s="13">
        <f>ROUND(N13/J13*100,1)</f>
        <v>37.9</v>
      </c>
      <c r="S13" s="13">
        <f>ROUND(O13/K13*100,1)</f>
        <v>42</v>
      </c>
      <c r="T13" s="13">
        <f t="shared" si="23"/>
        <v>4.1000000000000014</v>
      </c>
      <c r="U13" s="18">
        <v>4763</v>
      </c>
      <c r="V13" s="18">
        <v>4613</v>
      </c>
      <c r="W13" s="14">
        <f t="shared" si="8"/>
        <v>96.850724333403321</v>
      </c>
      <c r="X13" s="12">
        <f t="shared" si="9"/>
        <v>-150</v>
      </c>
      <c r="Y13" s="18">
        <v>67405</v>
      </c>
      <c r="Z13" s="18">
        <v>101329</v>
      </c>
      <c r="AA13" s="14">
        <f t="shared" si="10"/>
        <v>150.32861063719309</v>
      </c>
      <c r="AB13" s="12">
        <f t="shared" si="11"/>
        <v>33924</v>
      </c>
      <c r="AC13" s="18">
        <v>22719</v>
      </c>
      <c r="AD13" s="18">
        <v>20940</v>
      </c>
      <c r="AE13" s="14">
        <f t="shared" si="12"/>
        <v>92.169549716096654</v>
      </c>
      <c r="AF13" s="12">
        <f t="shared" si="24"/>
        <v>-1779</v>
      </c>
      <c r="AG13" s="18">
        <v>26319</v>
      </c>
      <c r="AH13" s="110">
        <v>57551</v>
      </c>
      <c r="AI13" s="14">
        <f t="shared" si="25"/>
        <v>218.66712261104144</v>
      </c>
      <c r="AJ13" s="12">
        <f t="shared" si="26"/>
        <v>31232</v>
      </c>
      <c r="AK13" s="18">
        <v>8181</v>
      </c>
      <c r="AL13" s="18">
        <v>8391</v>
      </c>
      <c r="AM13" s="14">
        <f t="shared" si="13"/>
        <v>102.56692335900257</v>
      </c>
      <c r="AN13" s="12">
        <f t="shared" si="14"/>
        <v>210</v>
      </c>
      <c r="AO13" s="19">
        <v>4294</v>
      </c>
      <c r="AP13" s="19">
        <v>4398</v>
      </c>
      <c r="AQ13" s="16">
        <f t="shared" si="27"/>
        <v>102.4</v>
      </c>
      <c r="AR13" s="15">
        <f t="shared" si="15"/>
        <v>104</v>
      </c>
      <c r="AS13" s="20">
        <v>16054</v>
      </c>
      <c r="AT13" s="18">
        <v>16048</v>
      </c>
      <c r="AU13" s="14">
        <f t="shared" si="16"/>
        <v>100</v>
      </c>
      <c r="AV13" s="12">
        <f t="shared" si="17"/>
        <v>-6</v>
      </c>
      <c r="AW13" s="18">
        <v>12459</v>
      </c>
      <c r="AX13" s="18">
        <v>10874</v>
      </c>
      <c r="AY13" s="14">
        <f t="shared" si="18"/>
        <v>87.278272734569384</v>
      </c>
      <c r="AZ13" s="12">
        <f t="shared" si="19"/>
        <v>-1585</v>
      </c>
      <c r="BA13" s="18">
        <v>9236</v>
      </c>
      <c r="BB13" s="18">
        <v>8466</v>
      </c>
      <c r="BC13" s="14">
        <f t="shared" si="20"/>
        <v>91.663057600692937</v>
      </c>
      <c r="BD13" s="12">
        <f t="shared" si="21"/>
        <v>-770</v>
      </c>
      <c r="BE13" s="110">
        <v>2579</v>
      </c>
      <c r="BF13" s="18">
        <v>3196</v>
      </c>
      <c r="BG13" s="13">
        <f t="shared" si="28"/>
        <v>123.9</v>
      </c>
      <c r="BH13" s="18">
        <v>1957</v>
      </c>
      <c r="BI13" s="18">
        <v>2578</v>
      </c>
      <c r="BJ13" s="13">
        <f t="shared" si="29"/>
        <v>131.69999999999999</v>
      </c>
      <c r="BK13" s="12">
        <f t="shared" si="30"/>
        <v>621</v>
      </c>
      <c r="BL13" s="120">
        <v>1444</v>
      </c>
      <c r="BM13" s="18">
        <v>4927</v>
      </c>
      <c r="BN13" s="18">
        <v>6446</v>
      </c>
      <c r="BO13" s="13">
        <f t="shared" si="31"/>
        <v>130.80000000000001</v>
      </c>
      <c r="BP13" s="12">
        <f t="shared" si="32"/>
        <v>1519</v>
      </c>
    </row>
    <row r="14" spans="1:68" s="8" customFormat="1" ht="20.25" customHeight="1" x14ac:dyDescent="0.25">
      <c r="A14" s="17" t="s">
        <v>19</v>
      </c>
      <c r="B14" s="18">
        <v>25062</v>
      </c>
      <c r="C14" s="110">
        <v>25467</v>
      </c>
      <c r="D14" s="13">
        <f t="shared" si="0"/>
        <v>101.61599233899928</v>
      </c>
      <c r="E14" s="12">
        <f t="shared" si="1"/>
        <v>405</v>
      </c>
      <c r="F14" s="18">
        <v>11172</v>
      </c>
      <c r="G14" s="18">
        <v>11181</v>
      </c>
      <c r="H14" s="13">
        <f t="shared" si="2"/>
        <v>100.08055853920517</v>
      </c>
      <c r="I14" s="12">
        <f t="shared" si="3"/>
        <v>9</v>
      </c>
      <c r="J14" s="18">
        <v>13892</v>
      </c>
      <c r="K14" s="18">
        <v>13942</v>
      </c>
      <c r="L14" s="13">
        <f t="shared" si="4"/>
        <v>100.35991937805933</v>
      </c>
      <c r="M14" s="12">
        <f t="shared" si="5"/>
        <v>50</v>
      </c>
      <c r="N14" s="18">
        <v>8597</v>
      </c>
      <c r="O14" s="18">
        <v>8433</v>
      </c>
      <c r="P14" s="13">
        <f t="shared" si="6"/>
        <v>98.092357799232289</v>
      </c>
      <c r="Q14" s="12">
        <f t="shared" si="7"/>
        <v>-164</v>
      </c>
      <c r="R14" s="13">
        <f t="shared" si="33"/>
        <v>61.9</v>
      </c>
      <c r="S14" s="13">
        <f t="shared" si="22"/>
        <v>60.5</v>
      </c>
      <c r="T14" s="13">
        <f t="shared" si="23"/>
        <v>-1.3999999999999986</v>
      </c>
      <c r="U14" s="18">
        <v>1992</v>
      </c>
      <c r="V14" s="18">
        <v>2133</v>
      </c>
      <c r="W14" s="14">
        <f t="shared" si="8"/>
        <v>107.07831325301204</v>
      </c>
      <c r="X14" s="12">
        <f t="shared" si="9"/>
        <v>141</v>
      </c>
      <c r="Y14" s="18">
        <v>64422</v>
      </c>
      <c r="Z14" s="18">
        <v>62156</v>
      </c>
      <c r="AA14" s="14">
        <f t="shared" si="10"/>
        <v>96.482568066809478</v>
      </c>
      <c r="AB14" s="12">
        <f t="shared" si="11"/>
        <v>-2266</v>
      </c>
      <c r="AC14" s="18">
        <v>24886</v>
      </c>
      <c r="AD14" s="18">
        <v>25234</v>
      </c>
      <c r="AE14" s="14">
        <f t="shared" si="12"/>
        <v>101.39837659728362</v>
      </c>
      <c r="AF14" s="12">
        <f t="shared" si="24"/>
        <v>348</v>
      </c>
      <c r="AG14" s="18">
        <v>19726</v>
      </c>
      <c r="AH14" s="110">
        <v>18644</v>
      </c>
      <c r="AI14" s="14">
        <f t="shared" si="25"/>
        <v>94.514853492852069</v>
      </c>
      <c r="AJ14" s="12">
        <f t="shared" si="26"/>
        <v>-1082</v>
      </c>
      <c r="AK14" s="18">
        <v>1474</v>
      </c>
      <c r="AL14" s="18">
        <v>1368</v>
      </c>
      <c r="AM14" s="14">
        <f t="shared" si="13"/>
        <v>92.808683853459968</v>
      </c>
      <c r="AN14" s="12">
        <f t="shared" si="14"/>
        <v>-106</v>
      </c>
      <c r="AO14" s="19">
        <v>4433</v>
      </c>
      <c r="AP14" s="19">
        <v>4558</v>
      </c>
      <c r="AQ14" s="16">
        <f t="shared" si="27"/>
        <v>102.8</v>
      </c>
      <c r="AR14" s="15">
        <f t="shared" si="15"/>
        <v>125</v>
      </c>
      <c r="AS14" s="20">
        <v>20361</v>
      </c>
      <c r="AT14" s="18">
        <v>20318</v>
      </c>
      <c r="AU14" s="14">
        <f t="shared" si="16"/>
        <v>99.8</v>
      </c>
      <c r="AV14" s="12">
        <f t="shared" si="17"/>
        <v>-43</v>
      </c>
      <c r="AW14" s="18">
        <v>14419</v>
      </c>
      <c r="AX14" s="18">
        <v>14650</v>
      </c>
      <c r="AY14" s="14">
        <f t="shared" si="18"/>
        <v>101.60205284693807</v>
      </c>
      <c r="AZ14" s="12">
        <f t="shared" si="19"/>
        <v>231</v>
      </c>
      <c r="BA14" s="18">
        <v>11306</v>
      </c>
      <c r="BB14" s="18">
        <v>11875</v>
      </c>
      <c r="BC14" s="14">
        <f t="shared" si="20"/>
        <v>105.03272598620201</v>
      </c>
      <c r="BD14" s="12">
        <f t="shared" si="21"/>
        <v>569</v>
      </c>
      <c r="BE14" s="110">
        <v>2117</v>
      </c>
      <c r="BF14" s="18">
        <v>2828</v>
      </c>
      <c r="BG14" s="13">
        <f t="shared" si="28"/>
        <v>133.6</v>
      </c>
      <c r="BH14" s="18">
        <v>3148</v>
      </c>
      <c r="BI14" s="18">
        <v>3245</v>
      </c>
      <c r="BJ14" s="13">
        <f t="shared" si="29"/>
        <v>103.1</v>
      </c>
      <c r="BK14" s="12">
        <f t="shared" si="30"/>
        <v>97</v>
      </c>
      <c r="BL14" s="120">
        <v>179</v>
      </c>
      <c r="BM14" s="18">
        <v>4598</v>
      </c>
      <c r="BN14" s="18">
        <v>5578</v>
      </c>
      <c r="BO14" s="13">
        <f t="shared" si="31"/>
        <v>121.3</v>
      </c>
      <c r="BP14" s="12">
        <f t="shared" si="32"/>
        <v>980</v>
      </c>
    </row>
    <row r="15" spans="1:68" s="8" customFormat="1" ht="20.25" customHeight="1" x14ac:dyDescent="0.25">
      <c r="A15" s="17" t="s">
        <v>20</v>
      </c>
      <c r="B15" s="18">
        <v>10285</v>
      </c>
      <c r="C15" s="110">
        <v>9064</v>
      </c>
      <c r="D15" s="13">
        <f t="shared" si="0"/>
        <v>88.128342245989302</v>
      </c>
      <c r="E15" s="12">
        <f t="shared" si="1"/>
        <v>-1221</v>
      </c>
      <c r="F15" s="18">
        <v>5075</v>
      </c>
      <c r="G15" s="18">
        <v>4454</v>
      </c>
      <c r="H15" s="13">
        <f t="shared" si="2"/>
        <v>87.763546798029552</v>
      </c>
      <c r="I15" s="12">
        <f t="shared" si="3"/>
        <v>-621</v>
      </c>
      <c r="J15" s="18">
        <v>8839</v>
      </c>
      <c r="K15" s="18">
        <v>8987</v>
      </c>
      <c r="L15" s="13">
        <f t="shared" si="4"/>
        <v>101.67439755628465</v>
      </c>
      <c r="M15" s="12">
        <f t="shared" si="5"/>
        <v>148</v>
      </c>
      <c r="N15" s="18">
        <v>6225</v>
      </c>
      <c r="O15" s="18">
        <v>6648</v>
      </c>
      <c r="P15" s="13">
        <f t="shared" si="6"/>
        <v>106.79518072289156</v>
      </c>
      <c r="Q15" s="12">
        <f t="shared" si="7"/>
        <v>423</v>
      </c>
      <c r="R15" s="13">
        <f t="shared" si="33"/>
        <v>70.400000000000006</v>
      </c>
      <c r="S15" s="13">
        <f t="shared" si="22"/>
        <v>74</v>
      </c>
      <c r="T15" s="13">
        <f t="shared" si="23"/>
        <v>3.5999999999999943</v>
      </c>
      <c r="U15" s="18">
        <v>1041</v>
      </c>
      <c r="V15" s="18">
        <v>875</v>
      </c>
      <c r="W15" s="14">
        <f t="shared" si="8"/>
        <v>84.053794428434202</v>
      </c>
      <c r="X15" s="12">
        <f t="shared" si="9"/>
        <v>-166</v>
      </c>
      <c r="Y15" s="18">
        <v>63548</v>
      </c>
      <c r="Z15" s="18">
        <v>69493</v>
      </c>
      <c r="AA15" s="14">
        <f t="shared" si="10"/>
        <v>109.35513312771448</v>
      </c>
      <c r="AB15" s="12">
        <f t="shared" si="11"/>
        <v>5945</v>
      </c>
      <c r="AC15" s="18">
        <v>9922</v>
      </c>
      <c r="AD15" s="18">
        <v>8743</v>
      </c>
      <c r="AE15" s="14">
        <f t="shared" si="12"/>
        <v>88.117315057448096</v>
      </c>
      <c r="AF15" s="12">
        <f t="shared" si="24"/>
        <v>-1179</v>
      </c>
      <c r="AG15" s="18">
        <v>35248</v>
      </c>
      <c r="AH15" s="110">
        <v>40021</v>
      </c>
      <c r="AI15" s="14">
        <f t="shared" si="25"/>
        <v>113.54119382660008</v>
      </c>
      <c r="AJ15" s="12">
        <f t="shared" si="26"/>
        <v>4773</v>
      </c>
      <c r="AK15" s="18">
        <v>1046</v>
      </c>
      <c r="AL15" s="18">
        <v>914</v>
      </c>
      <c r="AM15" s="14">
        <f t="shared" si="13"/>
        <v>87.380497131931165</v>
      </c>
      <c r="AN15" s="12">
        <f t="shared" si="14"/>
        <v>-132</v>
      </c>
      <c r="AO15" s="19">
        <v>2983</v>
      </c>
      <c r="AP15" s="19">
        <v>3228</v>
      </c>
      <c r="AQ15" s="16">
        <f t="shared" si="27"/>
        <v>108.2</v>
      </c>
      <c r="AR15" s="15">
        <f t="shared" si="15"/>
        <v>245</v>
      </c>
      <c r="AS15" s="20">
        <v>10972</v>
      </c>
      <c r="AT15" s="18">
        <v>12094</v>
      </c>
      <c r="AU15" s="14">
        <f t="shared" si="16"/>
        <v>110.2</v>
      </c>
      <c r="AV15" s="12">
        <f t="shared" si="17"/>
        <v>1122</v>
      </c>
      <c r="AW15" s="18">
        <v>5331</v>
      </c>
      <c r="AX15" s="18">
        <v>4549</v>
      </c>
      <c r="AY15" s="14">
        <f t="shared" si="18"/>
        <v>85.331082348527474</v>
      </c>
      <c r="AZ15" s="12">
        <f t="shared" si="19"/>
        <v>-782</v>
      </c>
      <c r="BA15" s="18">
        <v>4422</v>
      </c>
      <c r="BB15" s="18">
        <v>3733</v>
      </c>
      <c r="BC15" s="14">
        <f t="shared" si="20"/>
        <v>84.418815015829935</v>
      </c>
      <c r="BD15" s="12">
        <f t="shared" si="21"/>
        <v>-689</v>
      </c>
      <c r="BE15" s="110">
        <v>2245</v>
      </c>
      <c r="BF15" s="18">
        <v>2778</v>
      </c>
      <c r="BG15" s="13">
        <f t="shared" si="28"/>
        <v>123.7</v>
      </c>
      <c r="BH15" s="18">
        <v>1731</v>
      </c>
      <c r="BI15" s="18">
        <v>1940</v>
      </c>
      <c r="BJ15" s="13">
        <f t="shared" si="29"/>
        <v>112.1</v>
      </c>
      <c r="BK15" s="12">
        <f t="shared" si="30"/>
        <v>209</v>
      </c>
      <c r="BL15" s="120">
        <v>658</v>
      </c>
      <c r="BM15" s="18">
        <v>5702</v>
      </c>
      <c r="BN15" s="18">
        <v>6274</v>
      </c>
      <c r="BO15" s="13">
        <f t="shared" si="31"/>
        <v>110</v>
      </c>
      <c r="BP15" s="12">
        <f t="shared" si="32"/>
        <v>572</v>
      </c>
    </row>
    <row r="16" spans="1:68" s="8" customFormat="1" ht="20.25" customHeight="1" x14ac:dyDescent="0.25">
      <c r="A16" s="17" t="s">
        <v>21</v>
      </c>
      <c r="B16" s="18">
        <v>37771</v>
      </c>
      <c r="C16" s="110">
        <v>35886</v>
      </c>
      <c r="D16" s="13">
        <f t="shared" si="0"/>
        <v>95.009398745068978</v>
      </c>
      <c r="E16" s="12">
        <f t="shared" si="1"/>
        <v>-1885</v>
      </c>
      <c r="F16" s="18">
        <v>16014</v>
      </c>
      <c r="G16" s="18">
        <v>13569</v>
      </c>
      <c r="H16" s="13">
        <f t="shared" si="2"/>
        <v>84.732109404271256</v>
      </c>
      <c r="I16" s="12">
        <f t="shared" si="3"/>
        <v>-2445</v>
      </c>
      <c r="J16" s="18">
        <v>20497</v>
      </c>
      <c r="K16" s="18">
        <v>20887</v>
      </c>
      <c r="L16" s="13">
        <f t="shared" si="4"/>
        <v>101.9027174708494</v>
      </c>
      <c r="M16" s="12">
        <f t="shared" si="5"/>
        <v>390</v>
      </c>
      <c r="N16" s="18">
        <v>9059</v>
      </c>
      <c r="O16" s="18">
        <v>8998</v>
      </c>
      <c r="P16" s="13">
        <f t="shared" si="6"/>
        <v>99.326636494094274</v>
      </c>
      <c r="Q16" s="12">
        <f t="shared" si="7"/>
        <v>-61</v>
      </c>
      <c r="R16" s="13">
        <f t="shared" si="33"/>
        <v>44.2</v>
      </c>
      <c r="S16" s="13">
        <f t="shared" si="22"/>
        <v>43.1</v>
      </c>
      <c r="T16" s="13">
        <f t="shared" si="23"/>
        <v>-1.1000000000000014</v>
      </c>
      <c r="U16" s="18">
        <v>1927</v>
      </c>
      <c r="V16" s="18">
        <v>1896</v>
      </c>
      <c r="W16" s="14">
        <f t="shared" si="8"/>
        <v>98.391281785158284</v>
      </c>
      <c r="X16" s="12">
        <f t="shared" si="9"/>
        <v>-31</v>
      </c>
      <c r="Y16" s="18">
        <v>85902</v>
      </c>
      <c r="Z16" s="18">
        <v>96009</v>
      </c>
      <c r="AA16" s="14">
        <f t="shared" si="10"/>
        <v>111.76573304463227</v>
      </c>
      <c r="AB16" s="12">
        <f t="shared" si="11"/>
        <v>10107</v>
      </c>
      <c r="AC16" s="18">
        <v>36828</v>
      </c>
      <c r="AD16" s="18">
        <v>34812</v>
      </c>
      <c r="AE16" s="14">
        <f t="shared" si="12"/>
        <v>94.525904203323563</v>
      </c>
      <c r="AF16" s="12">
        <f t="shared" si="24"/>
        <v>-2016</v>
      </c>
      <c r="AG16" s="18">
        <v>26120</v>
      </c>
      <c r="AH16" s="110">
        <v>34980</v>
      </c>
      <c r="AI16" s="14">
        <f t="shared" si="25"/>
        <v>133.92036753445635</v>
      </c>
      <c r="AJ16" s="12">
        <f t="shared" si="26"/>
        <v>8860</v>
      </c>
      <c r="AK16" s="18">
        <v>5718</v>
      </c>
      <c r="AL16" s="18">
        <v>5892</v>
      </c>
      <c r="AM16" s="14">
        <f t="shared" si="13"/>
        <v>103.04302203567681</v>
      </c>
      <c r="AN16" s="12">
        <f t="shared" si="14"/>
        <v>174</v>
      </c>
      <c r="AO16" s="19">
        <v>5375</v>
      </c>
      <c r="AP16" s="19">
        <v>5733</v>
      </c>
      <c r="AQ16" s="16">
        <f t="shared" si="27"/>
        <v>106.7</v>
      </c>
      <c r="AR16" s="15">
        <f t="shared" si="15"/>
        <v>358</v>
      </c>
      <c r="AS16" s="20">
        <v>23035</v>
      </c>
      <c r="AT16" s="18">
        <v>24263</v>
      </c>
      <c r="AU16" s="14">
        <f t="shared" si="16"/>
        <v>105.3</v>
      </c>
      <c r="AV16" s="12">
        <f t="shared" si="17"/>
        <v>1228</v>
      </c>
      <c r="AW16" s="18">
        <v>17304</v>
      </c>
      <c r="AX16" s="18">
        <v>15615</v>
      </c>
      <c r="AY16" s="14">
        <f t="shared" si="18"/>
        <v>90.239251040221916</v>
      </c>
      <c r="AZ16" s="12">
        <f t="shared" si="19"/>
        <v>-1689</v>
      </c>
      <c r="BA16" s="18">
        <v>12275</v>
      </c>
      <c r="BB16" s="18">
        <v>11491</v>
      </c>
      <c r="BC16" s="14">
        <f t="shared" si="20"/>
        <v>93.613034623217928</v>
      </c>
      <c r="BD16" s="12">
        <f t="shared" si="21"/>
        <v>-784</v>
      </c>
      <c r="BE16" s="110">
        <v>2287</v>
      </c>
      <c r="BF16" s="18">
        <v>2849</v>
      </c>
      <c r="BG16" s="13">
        <f t="shared" si="28"/>
        <v>124.6</v>
      </c>
      <c r="BH16" s="18">
        <v>2036</v>
      </c>
      <c r="BI16" s="18">
        <v>2919</v>
      </c>
      <c r="BJ16" s="13">
        <f t="shared" si="29"/>
        <v>143.4</v>
      </c>
      <c r="BK16" s="12">
        <f t="shared" si="30"/>
        <v>883</v>
      </c>
      <c r="BL16" s="120">
        <v>1077</v>
      </c>
      <c r="BM16" s="18">
        <v>4818</v>
      </c>
      <c r="BN16" s="18">
        <v>5369</v>
      </c>
      <c r="BO16" s="13">
        <f t="shared" si="31"/>
        <v>111.4</v>
      </c>
      <c r="BP16" s="12">
        <f t="shared" si="32"/>
        <v>551</v>
      </c>
    </row>
    <row r="17" spans="1:68" s="8" customFormat="1" ht="20.25" customHeight="1" x14ac:dyDescent="0.25">
      <c r="A17" s="17" t="s">
        <v>22</v>
      </c>
      <c r="B17" s="18">
        <v>17953</v>
      </c>
      <c r="C17" s="110">
        <v>15636</v>
      </c>
      <c r="D17" s="13">
        <f t="shared" si="0"/>
        <v>87.094078984013805</v>
      </c>
      <c r="E17" s="12">
        <f t="shared" si="1"/>
        <v>-2317</v>
      </c>
      <c r="F17" s="18">
        <v>8791</v>
      </c>
      <c r="G17" s="18">
        <v>7502</v>
      </c>
      <c r="H17" s="13">
        <f t="shared" si="2"/>
        <v>85.33727676032305</v>
      </c>
      <c r="I17" s="12">
        <f t="shared" si="3"/>
        <v>-1289</v>
      </c>
      <c r="J17" s="18">
        <v>18384</v>
      </c>
      <c r="K17" s="18">
        <v>20034</v>
      </c>
      <c r="L17" s="13">
        <f t="shared" si="4"/>
        <v>108.97519582245432</v>
      </c>
      <c r="M17" s="12">
        <f t="shared" si="5"/>
        <v>1650</v>
      </c>
      <c r="N17" s="18">
        <v>14055</v>
      </c>
      <c r="O17" s="18">
        <v>16417</v>
      </c>
      <c r="P17" s="13">
        <f t="shared" si="6"/>
        <v>116.8054073283529</v>
      </c>
      <c r="Q17" s="12">
        <f t="shared" si="7"/>
        <v>2362</v>
      </c>
      <c r="R17" s="13">
        <f t="shared" si="33"/>
        <v>76.5</v>
      </c>
      <c r="S17" s="13">
        <f t="shared" si="22"/>
        <v>81.900000000000006</v>
      </c>
      <c r="T17" s="13">
        <f t="shared" si="23"/>
        <v>5.4000000000000057</v>
      </c>
      <c r="U17" s="18">
        <v>3188</v>
      </c>
      <c r="V17" s="18">
        <v>3027</v>
      </c>
      <c r="W17" s="14">
        <f t="shared" si="8"/>
        <v>94.949811794228353</v>
      </c>
      <c r="X17" s="12">
        <f t="shared" si="9"/>
        <v>-161</v>
      </c>
      <c r="Y17" s="18">
        <v>69219</v>
      </c>
      <c r="Z17" s="18">
        <v>67997</v>
      </c>
      <c r="AA17" s="14">
        <f t="shared" si="10"/>
        <v>98.23458876897962</v>
      </c>
      <c r="AB17" s="12">
        <f t="shared" si="11"/>
        <v>-1222</v>
      </c>
      <c r="AC17" s="18">
        <v>16547</v>
      </c>
      <c r="AD17" s="18">
        <v>14762</v>
      </c>
      <c r="AE17" s="14">
        <f t="shared" si="12"/>
        <v>89.212546080860577</v>
      </c>
      <c r="AF17" s="12">
        <f t="shared" si="24"/>
        <v>-1785</v>
      </c>
      <c r="AG17" s="18">
        <v>35262</v>
      </c>
      <c r="AH17" s="110">
        <v>30783</v>
      </c>
      <c r="AI17" s="14">
        <f t="shared" si="25"/>
        <v>87.297941126425044</v>
      </c>
      <c r="AJ17" s="12">
        <f t="shared" si="26"/>
        <v>-4479</v>
      </c>
      <c r="AK17" s="18">
        <v>5350</v>
      </c>
      <c r="AL17" s="18">
        <v>5455</v>
      </c>
      <c r="AM17" s="14">
        <f t="shared" si="13"/>
        <v>101.96261682242991</v>
      </c>
      <c r="AN17" s="12">
        <f t="shared" si="14"/>
        <v>105</v>
      </c>
      <c r="AO17" s="19">
        <v>5272</v>
      </c>
      <c r="AP17" s="19">
        <v>5432</v>
      </c>
      <c r="AQ17" s="16">
        <f t="shared" si="27"/>
        <v>103</v>
      </c>
      <c r="AR17" s="15">
        <f t="shared" si="15"/>
        <v>160</v>
      </c>
      <c r="AS17" s="20">
        <v>21734</v>
      </c>
      <c r="AT17" s="18">
        <v>24156</v>
      </c>
      <c r="AU17" s="14">
        <f t="shared" si="16"/>
        <v>111.1</v>
      </c>
      <c r="AV17" s="12">
        <f t="shared" si="17"/>
        <v>2422</v>
      </c>
      <c r="AW17" s="18">
        <v>8905</v>
      </c>
      <c r="AX17" s="18">
        <v>8254</v>
      </c>
      <c r="AY17" s="14">
        <f t="shared" si="18"/>
        <v>92.689500280741157</v>
      </c>
      <c r="AZ17" s="12">
        <f t="shared" si="19"/>
        <v>-651</v>
      </c>
      <c r="BA17" s="18">
        <v>7832</v>
      </c>
      <c r="BB17" s="18">
        <v>7238</v>
      </c>
      <c r="BC17" s="14">
        <f t="shared" si="20"/>
        <v>92.415730337078656</v>
      </c>
      <c r="BD17" s="12">
        <f t="shared" si="21"/>
        <v>-594</v>
      </c>
      <c r="BE17" s="110">
        <v>2263</v>
      </c>
      <c r="BF17" s="18">
        <v>2718</v>
      </c>
      <c r="BG17" s="13">
        <f t="shared" si="28"/>
        <v>120.1</v>
      </c>
      <c r="BH17" s="18">
        <v>2826</v>
      </c>
      <c r="BI17" s="18">
        <v>2401</v>
      </c>
      <c r="BJ17" s="13">
        <f t="shared" si="29"/>
        <v>85</v>
      </c>
      <c r="BK17" s="12">
        <f t="shared" si="30"/>
        <v>-425</v>
      </c>
      <c r="BL17" s="120">
        <v>305</v>
      </c>
      <c r="BM17" s="18">
        <v>4896</v>
      </c>
      <c r="BN17" s="18">
        <v>5382</v>
      </c>
      <c r="BO17" s="13">
        <f t="shared" si="31"/>
        <v>109.9</v>
      </c>
      <c r="BP17" s="12">
        <f t="shared" si="32"/>
        <v>486</v>
      </c>
    </row>
    <row r="18" spans="1:68" s="8" customFormat="1" ht="20.25" customHeight="1" x14ac:dyDescent="0.25">
      <c r="A18" s="17" t="s">
        <v>23</v>
      </c>
      <c r="B18" s="18">
        <v>24279</v>
      </c>
      <c r="C18" s="110">
        <v>22746</v>
      </c>
      <c r="D18" s="13">
        <f t="shared" si="0"/>
        <v>93.685901396268378</v>
      </c>
      <c r="E18" s="12">
        <f t="shared" si="1"/>
        <v>-1533</v>
      </c>
      <c r="F18" s="18">
        <v>10761</v>
      </c>
      <c r="G18" s="18">
        <v>10447</v>
      </c>
      <c r="H18" s="13">
        <f t="shared" si="2"/>
        <v>97.082055571043583</v>
      </c>
      <c r="I18" s="12">
        <f t="shared" si="3"/>
        <v>-314</v>
      </c>
      <c r="J18" s="18">
        <v>9642</v>
      </c>
      <c r="K18" s="18">
        <v>11207</v>
      </c>
      <c r="L18" s="13">
        <f t="shared" si="4"/>
        <v>116.23107239162</v>
      </c>
      <c r="M18" s="12">
        <f t="shared" si="5"/>
        <v>1565</v>
      </c>
      <c r="N18" s="18">
        <v>3122</v>
      </c>
      <c r="O18" s="18">
        <v>4494</v>
      </c>
      <c r="P18" s="13">
        <f t="shared" si="6"/>
        <v>143.94618834080717</v>
      </c>
      <c r="Q18" s="12">
        <f t="shared" si="7"/>
        <v>1372</v>
      </c>
      <c r="R18" s="13">
        <f t="shared" si="33"/>
        <v>32.4</v>
      </c>
      <c r="S18" s="13">
        <f t="shared" si="22"/>
        <v>40.1</v>
      </c>
      <c r="T18" s="13">
        <f t="shared" si="23"/>
        <v>7.7000000000000028</v>
      </c>
      <c r="U18" s="18">
        <v>2456</v>
      </c>
      <c r="V18" s="18">
        <v>2585</v>
      </c>
      <c r="W18" s="14">
        <f t="shared" si="8"/>
        <v>105.25244299674267</v>
      </c>
      <c r="X18" s="12">
        <f t="shared" si="9"/>
        <v>129</v>
      </c>
      <c r="Y18" s="18">
        <v>66023</v>
      </c>
      <c r="Z18" s="18">
        <v>68132</v>
      </c>
      <c r="AA18" s="14">
        <f t="shared" si="10"/>
        <v>103.19434136588765</v>
      </c>
      <c r="AB18" s="12">
        <f t="shared" si="11"/>
        <v>2109</v>
      </c>
      <c r="AC18" s="18">
        <v>21359</v>
      </c>
      <c r="AD18" s="18">
        <v>19654</v>
      </c>
      <c r="AE18" s="14">
        <f t="shared" si="12"/>
        <v>92.017416545718433</v>
      </c>
      <c r="AF18" s="12">
        <f t="shared" si="24"/>
        <v>-1705</v>
      </c>
      <c r="AG18" s="18">
        <v>27429</v>
      </c>
      <c r="AH18" s="110">
        <v>22651</v>
      </c>
      <c r="AI18" s="14">
        <f t="shared" si="25"/>
        <v>82.580480513325313</v>
      </c>
      <c r="AJ18" s="12">
        <f t="shared" si="26"/>
        <v>-4778</v>
      </c>
      <c r="AK18" s="18">
        <v>4033</v>
      </c>
      <c r="AL18" s="18">
        <v>4370</v>
      </c>
      <c r="AM18" s="14">
        <f t="shared" si="13"/>
        <v>108.35606248450284</v>
      </c>
      <c r="AN18" s="12">
        <f t="shared" si="14"/>
        <v>337</v>
      </c>
      <c r="AO18" s="19">
        <v>4314</v>
      </c>
      <c r="AP18" s="19">
        <v>4530</v>
      </c>
      <c r="AQ18" s="16">
        <f t="shared" si="27"/>
        <v>105</v>
      </c>
      <c r="AR18" s="15">
        <f t="shared" si="15"/>
        <v>216</v>
      </c>
      <c r="AS18" s="20">
        <v>20313</v>
      </c>
      <c r="AT18" s="18">
        <v>23636</v>
      </c>
      <c r="AU18" s="14">
        <f t="shared" si="16"/>
        <v>116.4</v>
      </c>
      <c r="AV18" s="12">
        <f t="shared" si="17"/>
        <v>3323</v>
      </c>
      <c r="AW18" s="18">
        <v>12463</v>
      </c>
      <c r="AX18" s="18">
        <v>11576</v>
      </c>
      <c r="AY18" s="14">
        <f t="shared" si="18"/>
        <v>92.882933483110008</v>
      </c>
      <c r="AZ18" s="12">
        <f t="shared" si="19"/>
        <v>-887</v>
      </c>
      <c r="BA18" s="18">
        <v>10477</v>
      </c>
      <c r="BB18" s="18">
        <v>9889</v>
      </c>
      <c r="BC18" s="14">
        <f t="shared" si="20"/>
        <v>94.38770640450511</v>
      </c>
      <c r="BD18" s="12">
        <f t="shared" si="21"/>
        <v>-588</v>
      </c>
      <c r="BE18" s="110">
        <v>3039</v>
      </c>
      <c r="BF18" s="18">
        <v>3770</v>
      </c>
      <c r="BG18" s="13">
        <f t="shared" si="28"/>
        <v>124.1</v>
      </c>
      <c r="BH18" s="18">
        <v>5845</v>
      </c>
      <c r="BI18" s="18">
        <v>5960</v>
      </c>
      <c r="BJ18" s="13">
        <f t="shared" si="29"/>
        <v>102</v>
      </c>
      <c r="BK18" s="12">
        <f t="shared" si="30"/>
        <v>115</v>
      </c>
      <c r="BL18" s="120">
        <v>2626</v>
      </c>
      <c r="BM18" s="18">
        <v>6012</v>
      </c>
      <c r="BN18" s="18">
        <v>7425</v>
      </c>
      <c r="BO18" s="13">
        <f t="shared" si="31"/>
        <v>123.5</v>
      </c>
      <c r="BP18" s="12">
        <f t="shared" si="32"/>
        <v>1413</v>
      </c>
    </row>
    <row r="19" spans="1:68" s="8" customFormat="1" ht="20.25" customHeight="1" x14ac:dyDescent="0.25">
      <c r="A19" s="17" t="s">
        <v>24</v>
      </c>
      <c r="B19" s="18">
        <v>27738</v>
      </c>
      <c r="C19" s="110">
        <v>25294</v>
      </c>
      <c r="D19" s="13">
        <f t="shared" si="0"/>
        <v>91.188982623116303</v>
      </c>
      <c r="E19" s="12">
        <f t="shared" si="1"/>
        <v>-2444</v>
      </c>
      <c r="F19" s="18">
        <v>10379</v>
      </c>
      <c r="G19" s="18">
        <v>9655</v>
      </c>
      <c r="H19" s="13">
        <f t="shared" si="2"/>
        <v>93.024376144137193</v>
      </c>
      <c r="I19" s="12">
        <f t="shared" si="3"/>
        <v>-724</v>
      </c>
      <c r="J19" s="18">
        <v>11449</v>
      </c>
      <c r="K19" s="18">
        <v>11737</v>
      </c>
      <c r="L19" s="13">
        <f t="shared" si="4"/>
        <v>102.51550353742684</v>
      </c>
      <c r="M19" s="12">
        <f t="shared" si="5"/>
        <v>288</v>
      </c>
      <c r="N19" s="18">
        <v>2730</v>
      </c>
      <c r="O19" s="18">
        <v>3471</v>
      </c>
      <c r="P19" s="13">
        <f t="shared" si="6"/>
        <v>127.14285714285714</v>
      </c>
      <c r="Q19" s="12">
        <f t="shared" si="7"/>
        <v>741</v>
      </c>
      <c r="R19" s="13">
        <f t="shared" si="33"/>
        <v>23.8</v>
      </c>
      <c r="S19" s="13">
        <f t="shared" si="22"/>
        <v>29.6</v>
      </c>
      <c r="T19" s="13">
        <f t="shared" si="23"/>
        <v>5.8000000000000007</v>
      </c>
      <c r="U19" s="18">
        <v>3807</v>
      </c>
      <c r="V19" s="18">
        <v>3770</v>
      </c>
      <c r="W19" s="14">
        <f t="shared" si="8"/>
        <v>99.028106120304699</v>
      </c>
      <c r="X19" s="12">
        <f t="shared" si="9"/>
        <v>-37</v>
      </c>
      <c r="Y19" s="18">
        <v>53028</v>
      </c>
      <c r="Z19" s="18">
        <v>55117</v>
      </c>
      <c r="AA19" s="14">
        <f t="shared" si="10"/>
        <v>103.93942822659727</v>
      </c>
      <c r="AB19" s="12">
        <f t="shared" si="11"/>
        <v>2089</v>
      </c>
      <c r="AC19" s="18">
        <v>25638</v>
      </c>
      <c r="AD19" s="18">
        <v>23468</v>
      </c>
      <c r="AE19" s="14">
        <f t="shared" si="12"/>
        <v>91.536001248147286</v>
      </c>
      <c r="AF19" s="12">
        <f t="shared" si="24"/>
        <v>-2170</v>
      </c>
      <c r="AG19" s="18">
        <v>18332</v>
      </c>
      <c r="AH19" s="110">
        <v>21683</v>
      </c>
      <c r="AI19" s="14">
        <f t="shared" si="25"/>
        <v>118.27951123718088</v>
      </c>
      <c r="AJ19" s="12">
        <f t="shared" si="26"/>
        <v>3351</v>
      </c>
      <c r="AK19" s="18">
        <v>5133</v>
      </c>
      <c r="AL19" s="18">
        <v>5346</v>
      </c>
      <c r="AM19" s="14">
        <f t="shared" si="13"/>
        <v>104.14962010520163</v>
      </c>
      <c r="AN19" s="12">
        <f t="shared" si="14"/>
        <v>213</v>
      </c>
      <c r="AO19" s="19">
        <v>3216</v>
      </c>
      <c r="AP19" s="19">
        <v>3426</v>
      </c>
      <c r="AQ19" s="16">
        <f t="shared" si="27"/>
        <v>106.5</v>
      </c>
      <c r="AR19" s="15">
        <f t="shared" si="15"/>
        <v>210</v>
      </c>
      <c r="AS19" s="20">
        <v>18188</v>
      </c>
      <c r="AT19" s="18">
        <v>18831</v>
      </c>
      <c r="AU19" s="14">
        <f t="shared" si="16"/>
        <v>103.5</v>
      </c>
      <c r="AV19" s="12">
        <f t="shared" si="17"/>
        <v>643</v>
      </c>
      <c r="AW19" s="18">
        <v>13333</v>
      </c>
      <c r="AX19" s="18">
        <v>11687</v>
      </c>
      <c r="AY19" s="14">
        <f t="shared" si="18"/>
        <v>87.654691367284187</v>
      </c>
      <c r="AZ19" s="12">
        <f t="shared" si="19"/>
        <v>-1646</v>
      </c>
      <c r="BA19" s="18">
        <v>9100</v>
      </c>
      <c r="BB19" s="18">
        <v>8379</v>
      </c>
      <c r="BC19" s="14">
        <f t="shared" si="20"/>
        <v>92.07692307692308</v>
      </c>
      <c r="BD19" s="12">
        <f t="shared" si="21"/>
        <v>-721</v>
      </c>
      <c r="BE19" s="110">
        <v>2128</v>
      </c>
      <c r="BF19" s="18">
        <v>2732</v>
      </c>
      <c r="BG19" s="13">
        <f t="shared" si="28"/>
        <v>128.4</v>
      </c>
      <c r="BH19" s="18">
        <v>3267</v>
      </c>
      <c r="BI19" s="18">
        <v>2807</v>
      </c>
      <c r="BJ19" s="13">
        <f t="shared" si="29"/>
        <v>85.9</v>
      </c>
      <c r="BK19" s="12">
        <f t="shared" si="30"/>
        <v>-460</v>
      </c>
      <c r="BL19" s="120">
        <v>487</v>
      </c>
      <c r="BM19" s="18">
        <v>4873</v>
      </c>
      <c r="BN19" s="18">
        <v>5462</v>
      </c>
      <c r="BO19" s="13">
        <f t="shared" si="31"/>
        <v>112.1</v>
      </c>
      <c r="BP19" s="12">
        <f t="shared" si="32"/>
        <v>589</v>
      </c>
    </row>
    <row r="20" spans="1:68" s="22" customFormat="1" ht="20.25" customHeight="1" x14ac:dyDescent="0.25">
      <c r="A20" s="21" t="s">
        <v>25</v>
      </c>
      <c r="B20" s="18">
        <v>14353</v>
      </c>
      <c r="C20" s="110">
        <v>13721</v>
      </c>
      <c r="D20" s="13">
        <f t="shared" si="0"/>
        <v>95.59673935762558</v>
      </c>
      <c r="E20" s="12">
        <f t="shared" si="1"/>
        <v>-632</v>
      </c>
      <c r="F20" s="18">
        <v>6041</v>
      </c>
      <c r="G20" s="18">
        <v>5526</v>
      </c>
      <c r="H20" s="13">
        <f t="shared" si="2"/>
        <v>91.474921370633993</v>
      </c>
      <c r="I20" s="12">
        <f t="shared" si="3"/>
        <v>-515</v>
      </c>
      <c r="J20" s="18">
        <v>8524</v>
      </c>
      <c r="K20" s="18">
        <v>9248</v>
      </c>
      <c r="L20" s="13">
        <f t="shared" si="4"/>
        <v>108.49366494603471</v>
      </c>
      <c r="M20" s="12">
        <f t="shared" si="5"/>
        <v>724</v>
      </c>
      <c r="N20" s="18">
        <v>3151</v>
      </c>
      <c r="O20" s="18">
        <v>4155</v>
      </c>
      <c r="P20" s="13">
        <f t="shared" si="6"/>
        <v>131.86290066645509</v>
      </c>
      <c r="Q20" s="12">
        <f t="shared" si="7"/>
        <v>1004</v>
      </c>
      <c r="R20" s="13">
        <f t="shared" si="33"/>
        <v>37</v>
      </c>
      <c r="S20" s="13">
        <f t="shared" si="22"/>
        <v>44.9</v>
      </c>
      <c r="T20" s="13">
        <f t="shared" si="23"/>
        <v>7.8999999999999986</v>
      </c>
      <c r="U20" s="18">
        <v>2849</v>
      </c>
      <c r="V20" s="18">
        <v>2899</v>
      </c>
      <c r="W20" s="14">
        <f t="shared" si="8"/>
        <v>101.75500175500176</v>
      </c>
      <c r="X20" s="12">
        <f t="shared" si="9"/>
        <v>50</v>
      </c>
      <c r="Y20" s="18">
        <v>52497</v>
      </c>
      <c r="Z20" s="18">
        <v>50207</v>
      </c>
      <c r="AA20" s="14">
        <f t="shared" si="10"/>
        <v>95.637845972150785</v>
      </c>
      <c r="AB20" s="12">
        <f t="shared" si="11"/>
        <v>-2290</v>
      </c>
      <c r="AC20" s="18">
        <v>13976</v>
      </c>
      <c r="AD20" s="18">
        <v>12818</v>
      </c>
      <c r="AE20" s="14">
        <f t="shared" si="12"/>
        <v>91.714367487120768</v>
      </c>
      <c r="AF20" s="12">
        <f t="shared" si="24"/>
        <v>-1158</v>
      </c>
      <c r="AG20" s="18">
        <v>23022</v>
      </c>
      <c r="AH20" s="110">
        <v>21837</v>
      </c>
      <c r="AI20" s="14">
        <f t="shared" si="25"/>
        <v>94.852749543914513</v>
      </c>
      <c r="AJ20" s="12">
        <f t="shared" si="26"/>
        <v>-1185</v>
      </c>
      <c r="AK20" s="18">
        <v>3817</v>
      </c>
      <c r="AL20" s="18">
        <v>3978</v>
      </c>
      <c r="AM20" s="14">
        <f t="shared" si="13"/>
        <v>104.21797222949959</v>
      </c>
      <c r="AN20" s="12">
        <f t="shared" si="14"/>
        <v>161</v>
      </c>
      <c r="AO20" s="19">
        <v>1983</v>
      </c>
      <c r="AP20" s="19">
        <v>2223</v>
      </c>
      <c r="AQ20" s="16">
        <f t="shared" si="27"/>
        <v>112.1</v>
      </c>
      <c r="AR20" s="15">
        <f t="shared" si="15"/>
        <v>240</v>
      </c>
      <c r="AS20" s="20">
        <v>10088</v>
      </c>
      <c r="AT20" s="18">
        <v>10871</v>
      </c>
      <c r="AU20" s="14">
        <f t="shared" si="16"/>
        <v>107.8</v>
      </c>
      <c r="AV20" s="12">
        <f t="shared" si="17"/>
        <v>783</v>
      </c>
      <c r="AW20" s="18">
        <v>6449</v>
      </c>
      <c r="AX20" s="18">
        <v>5899</v>
      </c>
      <c r="AY20" s="14">
        <f t="shared" si="18"/>
        <v>91.471545976120325</v>
      </c>
      <c r="AZ20" s="12">
        <f t="shared" si="19"/>
        <v>-550</v>
      </c>
      <c r="BA20" s="18">
        <v>4339</v>
      </c>
      <c r="BB20" s="18">
        <v>4354</v>
      </c>
      <c r="BC20" s="14">
        <f t="shared" si="20"/>
        <v>100.34570177460245</v>
      </c>
      <c r="BD20" s="12">
        <f t="shared" si="21"/>
        <v>15</v>
      </c>
      <c r="BE20" s="110">
        <v>2039</v>
      </c>
      <c r="BF20" s="18">
        <v>2479</v>
      </c>
      <c r="BG20" s="13">
        <f t="shared" si="28"/>
        <v>121.6</v>
      </c>
      <c r="BH20" s="18">
        <v>772</v>
      </c>
      <c r="BI20" s="18">
        <v>925</v>
      </c>
      <c r="BJ20" s="13">
        <f t="shared" si="29"/>
        <v>119.8</v>
      </c>
      <c r="BK20" s="12">
        <f t="shared" si="30"/>
        <v>153</v>
      </c>
      <c r="BL20" s="120">
        <v>490</v>
      </c>
      <c r="BM20" s="18">
        <v>4328</v>
      </c>
      <c r="BN20" s="18">
        <v>4954</v>
      </c>
      <c r="BO20" s="13">
        <f t="shared" si="31"/>
        <v>114.5</v>
      </c>
      <c r="BP20" s="12">
        <f t="shared" si="32"/>
        <v>626</v>
      </c>
    </row>
    <row r="21" spans="1:68" s="8" customFormat="1" ht="20.25" customHeight="1" x14ac:dyDescent="0.25">
      <c r="A21" s="17" t="s">
        <v>26</v>
      </c>
      <c r="B21" s="18">
        <v>27768</v>
      </c>
      <c r="C21" s="110">
        <v>25751</v>
      </c>
      <c r="D21" s="13">
        <f t="shared" si="0"/>
        <v>92.736243157591474</v>
      </c>
      <c r="E21" s="12">
        <f t="shared" si="1"/>
        <v>-2017</v>
      </c>
      <c r="F21" s="18">
        <v>13302</v>
      </c>
      <c r="G21" s="18">
        <v>12341</v>
      </c>
      <c r="H21" s="13">
        <f t="shared" si="2"/>
        <v>92.775522477822875</v>
      </c>
      <c r="I21" s="12">
        <f t="shared" si="3"/>
        <v>-961</v>
      </c>
      <c r="J21" s="18">
        <v>19742</v>
      </c>
      <c r="K21" s="18">
        <v>19812</v>
      </c>
      <c r="L21" s="13">
        <f t="shared" si="4"/>
        <v>100.35457400466012</v>
      </c>
      <c r="M21" s="12">
        <f t="shared" si="5"/>
        <v>70</v>
      </c>
      <c r="N21" s="18">
        <v>13945</v>
      </c>
      <c r="O21" s="18">
        <v>13451</v>
      </c>
      <c r="P21" s="13">
        <f t="shared" si="6"/>
        <v>96.457511652922193</v>
      </c>
      <c r="Q21" s="12">
        <f t="shared" si="7"/>
        <v>-494</v>
      </c>
      <c r="R21" s="13">
        <f t="shared" si="33"/>
        <v>70.599999999999994</v>
      </c>
      <c r="S21" s="13">
        <f t="shared" si="22"/>
        <v>67.900000000000006</v>
      </c>
      <c r="T21" s="13">
        <f t="shared" si="23"/>
        <v>-2.6999999999999886</v>
      </c>
      <c r="U21" s="18">
        <v>3738</v>
      </c>
      <c r="V21" s="18">
        <v>3995</v>
      </c>
      <c r="W21" s="14">
        <f t="shared" si="8"/>
        <v>106.87533440342429</v>
      </c>
      <c r="X21" s="12">
        <f t="shared" si="9"/>
        <v>257</v>
      </c>
      <c r="Y21" s="18">
        <v>73188</v>
      </c>
      <c r="Z21" s="18">
        <v>90083</v>
      </c>
      <c r="AA21" s="14">
        <f t="shared" si="10"/>
        <v>123.08438541837458</v>
      </c>
      <c r="AB21" s="12">
        <f t="shared" si="11"/>
        <v>16895</v>
      </c>
      <c r="AC21" s="18">
        <v>25056</v>
      </c>
      <c r="AD21" s="18">
        <v>23401</v>
      </c>
      <c r="AE21" s="14">
        <f t="shared" si="12"/>
        <v>93.394795657726689</v>
      </c>
      <c r="AF21" s="12">
        <f t="shared" si="24"/>
        <v>-1655</v>
      </c>
      <c r="AG21" s="18">
        <v>27524</v>
      </c>
      <c r="AH21" s="110">
        <v>37426</v>
      </c>
      <c r="AI21" s="14">
        <f t="shared" si="25"/>
        <v>135.97587559947681</v>
      </c>
      <c r="AJ21" s="12">
        <f t="shared" si="26"/>
        <v>9902</v>
      </c>
      <c r="AK21" s="18">
        <v>2331</v>
      </c>
      <c r="AL21" s="18">
        <v>2485</v>
      </c>
      <c r="AM21" s="14">
        <f t="shared" si="13"/>
        <v>106.60660660660662</v>
      </c>
      <c r="AN21" s="12">
        <f t="shared" si="14"/>
        <v>154</v>
      </c>
      <c r="AO21" s="19">
        <v>6687</v>
      </c>
      <c r="AP21" s="19">
        <v>7607</v>
      </c>
      <c r="AQ21" s="16">
        <f t="shared" si="27"/>
        <v>113.8</v>
      </c>
      <c r="AR21" s="15">
        <f t="shared" si="15"/>
        <v>920</v>
      </c>
      <c r="AS21" s="20">
        <v>32640</v>
      </c>
      <c r="AT21" s="18">
        <v>34992</v>
      </c>
      <c r="AU21" s="14">
        <f t="shared" si="16"/>
        <v>107.2</v>
      </c>
      <c r="AV21" s="12">
        <f t="shared" si="17"/>
        <v>2352</v>
      </c>
      <c r="AW21" s="18">
        <v>14564</v>
      </c>
      <c r="AX21" s="18">
        <v>12742</v>
      </c>
      <c r="AY21" s="14">
        <f t="shared" si="18"/>
        <v>87.489700631694589</v>
      </c>
      <c r="AZ21" s="12">
        <f t="shared" si="19"/>
        <v>-1822</v>
      </c>
      <c r="BA21" s="18">
        <v>12224</v>
      </c>
      <c r="BB21" s="18">
        <v>10910</v>
      </c>
      <c r="BC21" s="14">
        <f t="shared" si="20"/>
        <v>89.250654450261777</v>
      </c>
      <c r="BD21" s="12">
        <f t="shared" si="21"/>
        <v>-1314</v>
      </c>
      <c r="BE21" s="110">
        <v>2617</v>
      </c>
      <c r="BF21" s="18">
        <v>3239</v>
      </c>
      <c r="BG21" s="13">
        <f t="shared" si="28"/>
        <v>123.8</v>
      </c>
      <c r="BH21" s="18">
        <v>7863</v>
      </c>
      <c r="BI21" s="18">
        <v>8215</v>
      </c>
      <c r="BJ21" s="13">
        <f t="shared" si="29"/>
        <v>104.5</v>
      </c>
      <c r="BK21" s="12">
        <f t="shared" si="30"/>
        <v>352</v>
      </c>
      <c r="BL21" s="120">
        <v>579</v>
      </c>
      <c r="BM21" s="18">
        <v>5467</v>
      </c>
      <c r="BN21" s="18">
        <v>6655</v>
      </c>
      <c r="BO21" s="13">
        <f t="shared" si="31"/>
        <v>121.7</v>
      </c>
      <c r="BP21" s="12">
        <f t="shared" si="32"/>
        <v>1188</v>
      </c>
    </row>
    <row r="22" spans="1:68" s="8" customFormat="1" ht="20.25" customHeight="1" x14ac:dyDescent="0.25">
      <c r="A22" s="17" t="s">
        <v>27</v>
      </c>
      <c r="B22" s="18">
        <v>28171</v>
      </c>
      <c r="C22" s="110">
        <v>25822</v>
      </c>
      <c r="D22" s="13">
        <f t="shared" si="0"/>
        <v>91.66163785453125</v>
      </c>
      <c r="E22" s="12">
        <f t="shared" si="1"/>
        <v>-2349</v>
      </c>
      <c r="F22" s="18">
        <v>10355</v>
      </c>
      <c r="G22" s="18">
        <v>9465</v>
      </c>
      <c r="H22" s="13">
        <f t="shared" si="2"/>
        <v>91.405118300338003</v>
      </c>
      <c r="I22" s="12">
        <f t="shared" si="3"/>
        <v>-890</v>
      </c>
      <c r="J22" s="18">
        <v>13118</v>
      </c>
      <c r="K22" s="18">
        <v>13190</v>
      </c>
      <c r="L22" s="13">
        <f t="shared" si="4"/>
        <v>100.54886415612137</v>
      </c>
      <c r="M22" s="12">
        <f t="shared" si="5"/>
        <v>72</v>
      </c>
      <c r="N22" s="18">
        <v>5042</v>
      </c>
      <c r="O22" s="18">
        <v>5422</v>
      </c>
      <c r="P22" s="13">
        <f t="shared" si="6"/>
        <v>107.53669178897263</v>
      </c>
      <c r="Q22" s="12">
        <f t="shared" si="7"/>
        <v>380</v>
      </c>
      <c r="R22" s="13">
        <f t="shared" si="33"/>
        <v>38.4</v>
      </c>
      <c r="S22" s="13">
        <f t="shared" si="22"/>
        <v>41.1</v>
      </c>
      <c r="T22" s="13">
        <f t="shared" si="23"/>
        <v>2.7000000000000028</v>
      </c>
      <c r="U22" s="18">
        <v>4051</v>
      </c>
      <c r="V22" s="18">
        <v>4108</v>
      </c>
      <c r="W22" s="14">
        <f t="shared" si="8"/>
        <v>101.40705998518884</v>
      </c>
      <c r="X22" s="12">
        <f t="shared" si="9"/>
        <v>57</v>
      </c>
      <c r="Y22" s="18">
        <v>66595</v>
      </c>
      <c r="Z22" s="18">
        <v>64236</v>
      </c>
      <c r="AA22" s="14">
        <f t="shared" si="10"/>
        <v>96.457692018920341</v>
      </c>
      <c r="AB22" s="12">
        <f t="shared" si="11"/>
        <v>-2359</v>
      </c>
      <c r="AC22" s="18">
        <v>26053</v>
      </c>
      <c r="AD22" s="18">
        <v>23930</v>
      </c>
      <c r="AE22" s="14">
        <f t="shared" si="12"/>
        <v>91.851226346294084</v>
      </c>
      <c r="AF22" s="12">
        <f t="shared" si="24"/>
        <v>-2123</v>
      </c>
      <c r="AG22" s="18">
        <v>21840</v>
      </c>
      <c r="AH22" s="110">
        <v>19066</v>
      </c>
      <c r="AI22" s="14">
        <f t="shared" si="25"/>
        <v>87.298534798534803</v>
      </c>
      <c r="AJ22" s="12">
        <f t="shared" si="26"/>
        <v>-2774</v>
      </c>
      <c r="AK22" s="18">
        <v>4294</v>
      </c>
      <c r="AL22" s="18">
        <v>4264</v>
      </c>
      <c r="AM22" s="14">
        <f t="shared" si="13"/>
        <v>99.301350721937581</v>
      </c>
      <c r="AN22" s="12">
        <f t="shared" si="14"/>
        <v>-30</v>
      </c>
      <c r="AO22" s="19">
        <v>3406</v>
      </c>
      <c r="AP22" s="19">
        <v>3632</v>
      </c>
      <c r="AQ22" s="16">
        <f t="shared" si="27"/>
        <v>106.6</v>
      </c>
      <c r="AR22" s="15">
        <f t="shared" si="15"/>
        <v>226</v>
      </c>
      <c r="AS22" s="20">
        <v>17477</v>
      </c>
      <c r="AT22" s="18">
        <v>17569</v>
      </c>
      <c r="AU22" s="14">
        <f t="shared" si="16"/>
        <v>100.5</v>
      </c>
      <c r="AV22" s="12">
        <f t="shared" si="17"/>
        <v>92</v>
      </c>
      <c r="AW22" s="18">
        <v>14046</v>
      </c>
      <c r="AX22" s="18">
        <v>12500</v>
      </c>
      <c r="AY22" s="14">
        <f t="shared" si="18"/>
        <v>88.993307703260712</v>
      </c>
      <c r="AZ22" s="12">
        <f t="shared" si="19"/>
        <v>-1546</v>
      </c>
      <c r="BA22" s="18">
        <v>9298</v>
      </c>
      <c r="BB22" s="18">
        <v>8670</v>
      </c>
      <c r="BC22" s="14">
        <f t="shared" si="20"/>
        <v>93.245859324585936</v>
      </c>
      <c r="BD22" s="12">
        <f t="shared" si="21"/>
        <v>-628</v>
      </c>
      <c r="BE22" s="110">
        <v>2067</v>
      </c>
      <c r="BF22" s="18">
        <v>2479</v>
      </c>
      <c r="BG22" s="13">
        <f t="shared" si="28"/>
        <v>119.9</v>
      </c>
      <c r="BH22" s="18">
        <v>2211</v>
      </c>
      <c r="BI22" s="18">
        <v>2449</v>
      </c>
      <c r="BJ22" s="13">
        <f t="shared" si="29"/>
        <v>110.8</v>
      </c>
      <c r="BK22" s="12">
        <f t="shared" si="30"/>
        <v>238</v>
      </c>
      <c r="BL22" s="120">
        <v>1250</v>
      </c>
      <c r="BM22" s="18">
        <v>4792</v>
      </c>
      <c r="BN22" s="18">
        <v>5357</v>
      </c>
      <c r="BO22" s="13">
        <f t="shared" si="31"/>
        <v>111.8</v>
      </c>
      <c r="BP22" s="12">
        <f t="shared" si="32"/>
        <v>565</v>
      </c>
    </row>
    <row r="23" spans="1:68" s="8" customFormat="1" ht="20.25" customHeight="1" x14ac:dyDescent="0.25">
      <c r="A23" s="17" t="s">
        <v>28</v>
      </c>
      <c r="B23" s="18">
        <v>23037</v>
      </c>
      <c r="C23" s="110">
        <v>23398</v>
      </c>
      <c r="D23" s="13">
        <f t="shared" si="0"/>
        <v>101.56704432000694</v>
      </c>
      <c r="E23" s="12">
        <f t="shared" si="1"/>
        <v>361</v>
      </c>
      <c r="F23" s="18">
        <v>9642</v>
      </c>
      <c r="G23" s="18">
        <v>9751</v>
      </c>
      <c r="H23" s="13">
        <f t="shared" si="2"/>
        <v>101.13047085666874</v>
      </c>
      <c r="I23" s="12">
        <f t="shared" si="3"/>
        <v>109</v>
      </c>
      <c r="J23" s="18">
        <v>13379</v>
      </c>
      <c r="K23" s="18">
        <v>13536</v>
      </c>
      <c r="L23" s="13">
        <f t="shared" si="4"/>
        <v>101.17348082816353</v>
      </c>
      <c r="M23" s="12">
        <f t="shared" si="5"/>
        <v>157</v>
      </c>
      <c r="N23" s="18">
        <v>3777</v>
      </c>
      <c r="O23" s="18">
        <v>4502</v>
      </c>
      <c r="P23" s="13">
        <f t="shared" si="6"/>
        <v>119.19512840879005</v>
      </c>
      <c r="Q23" s="12">
        <f t="shared" si="7"/>
        <v>725</v>
      </c>
      <c r="R23" s="13">
        <f t="shared" si="33"/>
        <v>28.2</v>
      </c>
      <c r="S23" s="13">
        <f t="shared" si="22"/>
        <v>33.299999999999997</v>
      </c>
      <c r="T23" s="13">
        <f t="shared" si="23"/>
        <v>5.0999999999999979</v>
      </c>
      <c r="U23" s="18">
        <v>4902</v>
      </c>
      <c r="V23" s="18">
        <v>4945</v>
      </c>
      <c r="W23" s="14">
        <f t="shared" si="8"/>
        <v>100.87719298245614</v>
      </c>
      <c r="X23" s="12">
        <f t="shared" si="9"/>
        <v>43</v>
      </c>
      <c r="Y23" s="18">
        <v>78527</v>
      </c>
      <c r="Z23" s="18">
        <v>97510</v>
      </c>
      <c r="AA23" s="14">
        <f t="shared" si="10"/>
        <v>124.17385103212908</v>
      </c>
      <c r="AB23" s="12">
        <f t="shared" si="11"/>
        <v>18983</v>
      </c>
      <c r="AC23" s="18">
        <v>21914</v>
      </c>
      <c r="AD23" s="18">
        <v>22184</v>
      </c>
      <c r="AE23" s="14">
        <f t="shared" si="12"/>
        <v>101.23208907547688</v>
      </c>
      <c r="AF23" s="12">
        <f t="shared" si="24"/>
        <v>270</v>
      </c>
      <c r="AG23" s="18">
        <v>38901</v>
      </c>
      <c r="AH23" s="110">
        <v>57535</v>
      </c>
      <c r="AI23" s="14">
        <f t="shared" si="25"/>
        <v>147.90108223438986</v>
      </c>
      <c r="AJ23" s="12">
        <f t="shared" si="26"/>
        <v>18634</v>
      </c>
      <c r="AK23" s="18">
        <v>5429</v>
      </c>
      <c r="AL23" s="18">
        <v>5532</v>
      </c>
      <c r="AM23" s="14">
        <f t="shared" si="13"/>
        <v>101.89721864063364</v>
      </c>
      <c r="AN23" s="12">
        <f t="shared" si="14"/>
        <v>103</v>
      </c>
      <c r="AO23" s="19">
        <v>4581</v>
      </c>
      <c r="AP23" s="19">
        <v>4771</v>
      </c>
      <c r="AQ23" s="16">
        <f t="shared" si="27"/>
        <v>104.1</v>
      </c>
      <c r="AR23" s="15">
        <f t="shared" si="15"/>
        <v>190</v>
      </c>
      <c r="AS23" s="20">
        <v>22459</v>
      </c>
      <c r="AT23" s="18">
        <v>23788</v>
      </c>
      <c r="AU23" s="14">
        <f t="shared" si="16"/>
        <v>105.9</v>
      </c>
      <c r="AV23" s="12">
        <f t="shared" si="17"/>
        <v>1329</v>
      </c>
      <c r="AW23" s="18">
        <v>9297</v>
      </c>
      <c r="AX23" s="18">
        <v>9983</v>
      </c>
      <c r="AY23" s="14">
        <f t="shared" si="18"/>
        <v>107.37872431967301</v>
      </c>
      <c r="AZ23" s="12">
        <f t="shared" si="19"/>
        <v>686</v>
      </c>
      <c r="BA23" s="18">
        <v>7165</v>
      </c>
      <c r="BB23" s="18">
        <v>7912</v>
      </c>
      <c r="BC23" s="14">
        <f t="shared" si="20"/>
        <v>110.42568039078856</v>
      </c>
      <c r="BD23" s="12">
        <f t="shared" si="21"/>
        <v>747</v>
      </c>
      <c r="BE23" s="110">
        <v>2504</v>
      </c>
      <c r="BF23" s="18">
        <v>2988</v>
      </c>
      <c r="BG23" s="13">
        <f t="shared" si="28"/>
        <v>119.3</v>
      </c>
      <c r="BH23" s="18">
        <v>5323</v>
      </c>
      <c r="BI23" s="18">
        <v>6096</v>
      </c>
      <c r="BJ23" s="13">
        <f t="shared" si="29"/>
        <v>114.5</v>
      </c>
      <c r="BK23" s="12">
        <f t="shared" si="30"/>
        <v>773</v>
      </c>
      <c r="BL23" s="120">
        <v>787</v>
      </c>
      <c r="BM23" s="18">
        <v>5471</v>
      </c>
      <c r="BN23" s="18">
        <v>6232</v>
      </c>
      <c r="BO23" s="13">
        <f t="shared" si="31"/>
        <v>113.9</v>
      </c>
      <c r="BP23" s="12">
        <f t="shared" si="32"/>
        <v>761</v>
      </c>
    </row>
    <row r="24" spans="1:68" s="8" customFormat="1" ht="20.25" customHeight="1" x14ac:dyDescent="0.25">
      <c r="A24" s="17" t="s">
        <v>29</v>
      </c>
      <c r="B24" s="18">
        <v>39944</v>
      </c>
      <c r="C24" s="110">
        <v>35128</v>
      </c>
      <c r="D24" s="13">
        <f t="shared" si="0"/>
        <v>87.94312036851592</v>
      </c>
      <c r="E24" s="12">
        <f t="shared" si="1"/>
        <v>-4816</v>
      </c>
      <c r="F24" s="18">
        <v>15985</v>
      </c>
      <c r="G24" s="18">
        <v>14870</v>
      </c>
      <c r="H24" s="13">
        <f t="shared" si="2"/>
        <v>93.024710666249604</v>
      </c>
      <c r="I24" s="12">
        <f t="shared" si="3"/>
        <v>-1115</v>
      </c>
      <c r="J24" s="18">
        <v>23767</v>
      </c>
      <c r="K24" s="18">
        <v>22415</v>
      </c>
      <c r="L24" s="13">
        <f t="shared" si="4"/>
        <v>94.31144023225481</v>
      </c>
      <c r="M24" s="12">
        <f t="shared" si="5"/>
        <v>-1352</v>
      </c>
      <c r="N24" s="18">
        <v>10227</v>
      </c>
      <c r="O24" s="18">
        <v>10299</v>
      </c>
      <c r="P24" s="13">
        <f t="shared" si="6"/>
        <v>100.70401877383397</v>
      </c>
      <c r="Q24" s="12">
        <f t="shared" si="7"/>
        <v>72</v>
      </c>
      <c r="R24" s="13">
        <f t="shared" si="33"/>
        <v>43</v>
      </c>
      <c r="S24" s="13">
        <f t="shared" si="22"/>
        <v>45.9</v>
      </c>
      <c r="T24" s="13">
        <f t="shared" si="23"/>
        <v>2.8999999999999986</v>
      </c>
      <c r="U24" s="18">
        <v>5863</v>
      </c>
      <c r="V24" s="18">
        <v>5534</v>
      </c>
      <c r="W24" s="14">
        <f t="shared" si="8"/>
        <v>94.388538290977323</v>
      </c>
      <c r="X24" s="12">
        <f t="shared" si="9"/>
        <v>-329</v>
      </c>
      <c r="Y24" s="18">
        <v>109712</v>
      </c>
      <c r="Z24" s="18">
        <v>83980</v>
      </c>
      <c r="AA24" s="14">
        <f t="shared" si="10"/>
        <v>76.545865538865399</v>
      </c>
      <c r="AB24" s="12">
        <f t="shared" si="11"/>
        <v>-25732</v>
      </c>
      <c r="AC24" s="18">
        <v>38575</v>
      </c>
      <c r="AD24" s="18">
        <v>33373</v>
      </c>
      <c r="AE24" s="14">
        <f t="shared" si="12"/>
        <v>86.514581983149711</v>
      </c>
      <c r="AF24" s="12">
        <f t="shared" si="24"/>
        <v>-5202</v>
      </c>
      <c r="AG24" s="18">
        <v>45851</v>
      </c>
      <c r="AH24" s="110">
        <v>34214</v>
      </c>
      <c r="AI24" s="14">
        <f t="shared" si="25"/>
        <v>74.619964668164272</v>
      </c>
      <c r="AJ24" s="12">
        <f t="shared" si="26"/>
        <v>-11637</v>
      </c>
      <c r="AK24" s="18">
        <v>8267</v>
      </c>
      <c r="AL24" s="18">
        <v>8077</v>
      </c>
      <c r="AM24" s="14">
        <f t="shared" si="13"/>
        <v>97.701705576388051</v>
      </c>
      <c r="AN24" s="12">
        <f t="shared" si="14"/>
        <v>-190</v>
      </c>
      <c r="AO24" s="19">
        <v>5634</v>
      </c>
      <c r="AP24" s="19">
        <v>5740</v>
      </c>
      <c r="AQ24" s="16">
        <f t="shared" si="27"/>
        <v>101.9</v>
      </c>
      <c r="AR24" s="15">
        <f t="shared" si="15"/>
        <v>106</v>
      </c>
      <c r="AS24" s="20">
        <v>35476</v>
      </c>
      <c r="AT24" s="18">
        <v>39365</v>
      </c>
      <c r="AU24" s="14">
        <f t="shared" si="16"/>
        <v>111</v>
      </c>
      <c r="AV24" s="12">
        <f t="shared" si="17"/>
        <v>3889</v>
      </c>
      <c r="AW24" s="18">
        <v>17722</v>
      </c>
      <c r="AX24" s="18">
        <v>16186</v>
      </c>
      <c r="AY24" s="14">
        <f t="shared" si="18"/>
        <v>91.332806680961525</v>
      </c>
      <c r="AZ24" s="12">
        <f t="shared" si="19"/>
        <v>-1536</v>
      </c>
      <c r="BA24" s="18">
        <v>14502</v>
      </c>
      <c r="BB24" s="18">
        <v>13478</v>
      </c>
      <c r="BC24" s="14">
        <f t="shared" si="20"/>
        <v>92.93890497862364</v>
      </c>
      <c r="BD24" s="12">
        <f t="shared" si="21"/>
        <v>-1024</v>
      </c>
      <c r="BE24" s="110">
        <v>2547</v>
      </c>
      <c r="BF24" s="18">
        <v>3274</v>
      </c>
      <c r="BG24" s="13">
        <f t="shared" si="28"/>
        <v>128.5</v>
      </c>
      <c r="BH24" s="18">
        <v>4392</v>
      </c>
      <c r="BI24" s="18">
        <v>4518</v>
      </c>
      <c r="BJ24" s="13">
        <f t="shared" si="29"/>
        <v>102.9</v>
      </c>
      <c r="BK24" s="12">
        <f t="shared" si="30"/>
        <v>126</v>
      </c>
      <c r="BL24" s="120">
        <v>2520</v>
      </c>
      <c r="BM24" s="18">
        <v>5027</v>
      </c>
      <c r="BN24" s="18">
        <v>5898</v>
      </c>
      <c r="BO24" s="13">
        <f t="shared" si="31"/>
        <v>117.3</v>
      </c>
      <c r="BP24" s="12">
        <f t="shared" si="32"/>
        <v>871</v>
      </c>
    </row>
    <row r="25" spans="1:68" s="8" customFormat="1" ht="20.25" customHeight="1" x14ac:dyDescent="0.25">
      <c r="A25" s="17" t="s">
        <v>30</v>
      </c>
      <c r="B25" s="18">
        <v>22892</v>
      </c>
      <c r="C25" s="110">
        <v>21413</v>
      </c>
      <c r="D25" s="13">
        <f t="shared" si="0"/>
        <v>93.539227677791374</v>
      </c>
      <c r="E25" s="12">
        <f t="shared" si="1"/>
        <v>-1479</v>
      </c>
      <c r="F25" s="18">
        <v>9934</v>
      </c>
      <c r="G25" s="18">
        <v>9403</v>
      </c>
      <c r="H25" s="13">
        <f t="shared" si="2"/>
        <v>94.654721159653704</v>
      </c>
      <c r="I25" s="12">
        <f t="shared" si="3"/>
        <v>-531</v>
      </c>
      <c r="J25" s="18">
        <v>13586</v>
      </c>
      <c r="K25" s="18">
        <v>13999</v>
      </c>
      <c r="L25" s="13">
        <f t="shared" si="4"/>
        <v>103.0398940085382</v>
      </c>
      <c r="M25" s="12">
        <f t="shared" si="5"/>
        <v>413</v>
      </c>
      <c r="N25" s="18">
        <v>8715</v>
      </c>
      <c r="O25" s="18">
        <v>9111</v>
      </c>
      <c r="P25" s="13">
        <f t="shared" si="6"/>
        <v>104.54388984509467</v>
      </c>
      <c r="Q25" s="12">
        <f t="shared" si="7"/>
        <v>396</v>
      </c>
      <c r="R25" s="13">
        <f t="shared" si="33"/>
        <v>64.099999999999994</v>
      </c>
      <c r="S25" s="13">
        <f t="shared" si="22"/>
        <v>65.099999999999994</v>
      </c>
      <c r="T25" s="13">
        <f t="shared" si="23"/>
        <v>1</v>
      </c>
      <c r="U25" s="18">
        <v>3370</v>
      </c>
      <c r="V25" s="18">
        <v>3439</v>
      </c>
      <c r="W25" s="14">
        <f t="shared" si="8"/>
        <v>102.04747774480711</v>
      </c>
      <c r="X25" s="12">
        <f t="shared" si="9"/>
        <v>69</v>
      </c>
      <c r="Y25" s="18">
        <v>54191</v>
      </c>
      <c r="Z25" s="18">
        <v>72131</v>
      </c>
      <c r="AA25" s="14">
        <f t="shared" si="10"/>
        <v>133.1051281578122</v>
      </c>
      <c r="AB25" s="12">
        <f t="shared" si="11"/>
        <v>17940</v>
      </c>
      <c r="AC25" s="18">
        <v>21137</v>
      </c>
      <c r="AD25" s="18">
        <v>19581</v>
      </c>
      <c r="AE25" s="14">
        <f t="shared" si="12"/>
        <v>92.638501206415285</v>
      </c>
      <c r="AF25" s="12">
        <f t="shared" si="24"/>
        <v>-1556</v>
      </c>
      <c r="AG25" s="18">
        <v>15932</v>
      </c>
      <c r="AH25" s="110">
        <v>36441</v>
      </c>
      <c r="AI25" s="14">
        <f t="shared" si="25"/>
        <v>228.72834546824001</v>
      </c>
      <c r="AJ25" s="12">
        <f t="shared" si="26"/>
        <v>20509</v>
      </c>
      <c r="AK25" s="18">
        <v>1885</v>
      </c>
      <c r="AL25" s="18">
        <v>2052</v>
      </c>
      <c r="AM25" s="14">
        <f t="shared" si="13"/>
        <v>108.85941644562334</v>
      </c>
      <c r="AN25" s="12">
        <f t="shared" si="14"/>
        <v>167</v>
      </c>
      <c r="AO25" s="19">
        <v>4638</v>
      </c>
      <c r="AP25" s="19">
        <v>4719</v>
      </c>
      <c r="AQ25" s="16">
        <f t="shared" si="27"/>
        <v>101.7</v>
      </c>
      <c r="AR25" s="15">
        <f t="shared" si="15"/>
        <v>81</v>
      </c>
      <c r="AS25" s="20">
        <v>17719</v>
      </c>
      <c r="AT25" s="18">
        <v>18043</v>
      </c>
      <c r="AU25" s="14">
        <f t="shared" si="16"/>
        <v>101.8</v>
      </c>
      <c r="AV25" s="12">
        <f t="shared" si="17"/>
        <v>324</v>
      </c>
      <c r="AW25" s="18">
        <v>13068</v>
      </c>
      <c r="AX25" s="18">
        <v>11885</v>
      </c>
      <c r="AY25" s="14">
        <f t="shared" si="18"/>
        <v>90.947352310988677</v>
      </c>
      <c r="AZ25" s="12">
        <f t="shared" si="19"/>
        <v>-1183</v>
      </c>
      <c r="BA25" s="18">
        <v>10396</v>
      </c>
      <c r="BB25" s="18">
        <v>9642</v>
      </c>
      <c r="BC25" s="14">
        <f t="shared" si="20"/>
        <v>92.747210465563683</v>
      </c>
      <c r="BD25" s="12">
        <f t="shared" si="21"/>
        <v>-754</v>
      </c>
      <c r="BE25" s="110">
        <v>1875</v>
      </c>
      <c r="BF25" s="18">
        <v>2367</v>
      </c>
      <c r="BG25" s="13">
        <f t="shared" si="28"/>
        <v>126.2</v>
      </c>
      <c r="BH25" s="18">
        <v>2347</v>
      </c>
      <c r="BI25" s="18">
        <v>2734</v>
      </c>
      <c r="BJ25" s="13">
        <f t="shared" si="29"/>
        <v>116.5</v>
      </c>
      <c r="BK25" s="12">
        <f t="shared" si="30"/>
        <v>387</v>
      </c>
      <c r="BL25" s="120">
        <v>982</v>
      </c>
      <c r="BM25" s="18">
        <v>4776</v>
      </c>
      <c r="BN25" s="18">
        <v>5374</v>
      </c>
      <c r="BO25" s="13">
        <f t="shared" si="31"/>
        <v>112.5</v>
      </c>
      <c r="BP25" s="12">
        <f t="shared" si="32"/>
        <v>598</v>
      </c>
    </row>
    <row r="26" spans="1:68" s="8" customFormat="1" ht="20.25" customHeight="1" x14ac:dyDescent="0.25">
      <c r="A26" s="17" t="s">
        <v>31</v>
      </c>
      <c r="B26" s="18">
        <v>26520</v>
      </c>
      <c r="C26" s="110">
        <v>28045</v>
      </c>
      <c r="D26" s="13">
        <f t="shared" si="0"/>
        <v>105.75037707390649</v>
      </c>
      <c r="E26" s="12">
        <f t="shared" si="1"/>
        <v>1525</v>
      </c>
      <c r="F26" s="18">
        <v>11916</v>
      </c>
      <c r="G26" s="18">
        <v>12579</v>
      </c>
      <c r="H26" s="13">
        <f t="shared" si="2"/>
        <v>105.56394763343404</v>
      </c>
      <c r="I26" s="12">
        <f t="shared" si="3"/>
        <v>663</v>
      </c>
      <c r="J26" s="18">
        <v>12131</v>
      </c>
      <c r="K26" s="18">
        <v>12026</v>
      </c>
      <c r="L26" s="13">
        <f t="shared" si="4"/>
        <v>99.134448932487018</v>
      </c>
      <c r="M26" s="12">
        <f t="shared" si="5"/>
        <v>-105</v>
      </c>
      <c r="N26" s="18">
        <v>5532</v>
      </c>
      <c r="O26" s="18">
        <v>5024</v>
      </c>
      <c r="P26" s="13">
        <f t="shared" si="6"/>
        <v>90.817064352856107</v>
      </c>
      <c r="Q26" s="12">
        <f t="shared" si="7"/>
        <v>-508</v>
      </c>
      <c r="R26" s="13">
        <f t="shared" si="33"/>
        <v>45.6</v>
      </c>
      <c r="S26" s="13">
        <f t="shared" si="22"/>
        <v>41.8</v>
      </c>
      <c r="T26" s="13">
        <f t="shared" si="23"/>
        <v>-3.8000000000000043</v>
      </c>
      <c r="U26" s="18">
        <v>2155</v>
      </c>
      <c r="V26" s="18">
        <v>2183</v>
      </c>
      <c r="W26" s="14">
        <f t="shared" si="8"/>
        <v>101.29930394431554</v>
      </c>
      <c r="X26" s="12">
        <f t="shared" si="9"/>
        <v>28</v>
      </c>
      <c r="Y26" s="18">
        <v>45183</v>
      </c>
      <c r="Z26" s="18">
        <v>47605</v>
      </c>
      <c r="AA26" s="14">
        <f t="shared" si="10"/>
        <v>105.36042316800567</v>
      </c>
      <c r="AB26" s="12">
        <f t="shared" si="11"/>
        <v>2422</v>
      </c>
      <c r="AC26" s="18">
        <v>23491</v>
      </c>
      <c r="AD26" s="18">
        <v>21287</v>
      </c>
      <c r="AE26" s="14">
        <f t="shared" si="12"/>
        <v>90.617683368098426</v>
      </c>
      <c r="AF26" s="12">
        <f t="shared" si="24"/>
        <v>-2204</v>
      </c>
      <c r="AG26" s="18">
        <v>14231</v>
      </c>
      <c r="AH26" s="110">
        <v>18419</v>
      </c>
      <c r="AI26" s="14">
        <f t="shared" si="25"/>
        <v>129.42871196683296</v>
      </c>
      <c r="AJ26" s="12">
        <f t="shared" si="26"/>
        <v>4188</v>
      </c>
      <c r="AK26" s="18">
        <v>3036</v>
      </c>
      <c r="AL26" s="18">
        <v>1828</v>
      </c>
      <c r="AM26" s="14">
        <f t="shared" si="13"/>
        <v>60.210803689064562</v>
      </c>
      <c r="AN26" s="12">
        <f t="shared" si="14"/>
        <v>-1208</v>
      </c>
      <c r="AO26" s="19">
        <v>3599</v>
      </c>
      <c r="AP26" s="19">
        <v>3888</v>
      </c>
      <c r="AQ26" s="16">
        <f t="shared" si="27"/>
        <v>108</v>
      </c>
      <c r="AR26" s="15">
        <f t="shared" si="15"/>
        <v>289</v>
      </c>
      <c r="AS26" s="20">
        <v>17538</v>
      </c>
      <c r="AT26" s="18">
        <v>17635</v>
      </c>
      <c r="AU26" s="14">
        <f t="shared" si="16"/>
        <v>100.6</v>
      </c>
      <c r="AV26" s="12">
        <f t="shared" si="17"/>
        <v>97</v>
      </c>
      <c r="AW26" s="18">
        <v>14460</v>
      </c>
      <c r="AX26" s="18">
        <v>15108</v>
      </c>
      <c r="AY26" s="14">
        <f t="shared" si="18"/>
        <v>104.48132780082989</v>
      </c>
      <c r="AZ26" s="12">
        <f t="shared" si="19"/>
        <v>648</v>
      </c>
      <c r="BA26" s="18">
        <v>11079</v>
      </c>
      <c r="BB26" s="18">
        <v>12210</v>
      </c>
      <c r="BC26" s="14">
        <f t="shared" si="20"/>
        <v>110.20850257243433</v>
      </c>
      <c r="BD26" s="12">
        <f t="shared" si="21"/>
        <v>1131</v>
      </c>
      <c r="BE26" s="110">
        <v>2212</v>
      </c>
      <c r="BF26" s="18">
        <v>2700</v>
      </c>
      <c r="BG26" s="13">
        <f t="shared" si="28"/>
        <v>122.1</v>
      </c>
      <c r="BH26" s="18">
        <v>2426</v>
      </c>
      <c r="BI26" s="18">
        <v>2868</v>
      </c>
      <c r="BJ26" s="13">
        <f t="shared" si="29"/>
        <v>118.2</v>
      </c>
      <c r="BK26" s="12">
        <f t="shared" si="30"/>
        <v>442</v>
      </c>
      <c r="BL26" s="120">
        <v>599</v>
      </c>
      <c r="BM26" s="18">
        <v>4557</v>
      </c>
      <c r="BN26" s="18">
        <v>5371</v>
      </c>
      <c r="BO26" s="13">
        <f t="shared" si="31"/>
        <v>117.9</v>
      </c>
      <c r="BP26" s="12">
        <f t="shared" si="32"/>
        <v>814</v>
      </c>
    </row>
    <row r="27" spans="1:68" s="8" customFormat="1" ht="20.25" customHeight="1" x14ac:dyDescent="0.25">
      <c r="A27" s="17" t="s">
        <v>32</v>
      </c>
      <c r="B27" s="18">
        <v>16852</v>
      </c>
      <c r="C27" s="110">
        <v>16910</v>
      </c>
      <c r="D27" s="13">
        <f t="shared" si="0"/>
        <v>100.34417279848088</v>
      </c>
      <c r="E27" s="12">
        <f t="shared" si="1"/>
        <v>58</v>
      </c>
      <c r="F27" s="18">
        <v>7639</v>
      </c>
      <c r="G27" s="18">
        <v>7308</v>
      </c>
      <c r="H27" s="13">
        <f t="shared" si="2"/>
        <v>95.666972116769216</v>
      </c>
      <c r="I27" s="12">
        <f t="shared" si="3"/>
        <v>-331</v>
      </c>
      <c r="J27" s="18">
        <v>11118</v>
      </c>
      <c r="K27" s="18">
        <v>10846</v>
      </c>
      <c r="L27" s="13">
        <f t="shared" si="4"/>
        <v>97.553516819571868</v>
      </c>
      <c r="M27" s="12">
        <f t="shared" si="5"/>
        <v>-272</v>
      </c>
      <c r="N27" s="18">
        <v>6798</v>
      </c>
      <c r="O27" s="18">
        <v>6275</v>
      </c>
      <c r="P27" s="13">
        <f t="shared" si="6"/>
        <v>92.306560753162685</v>
      </c>
      <c r="Q27" s="12">
        <f t="shared" si="7"/>
        <v>-523</v>
      </c>
      <c r="R27" s="13">
        <f t="shared" si="33"/>
        <v>61.1</v>
      </c>
      <c r="S27" s="13">
        <f t="shared" si="22"/>
        <v>57.9</v>
      </c>
      <c r="T27" s="13">
        <f t="shared" si="23"/>
        <v>-3.2000000000000028</v>
      </c>
      <c r="U27" s="18">
        <v>785</v>
      </c>
      <c r="V27" s="18">
        <v>1716</v>
      </c>
      <c r="W27" s="14" t="s">
        <v>173</v>
      </c>
      <c r="X27" s="12">
        <f t="shared" si="9"/>
        <v>931</v>
      </c>
      <c r="Y27" s="18">
        <v>44552</v>
      </c>
      <c r="Z27" s="18">
        <v>46247</v>
      </c>
      <c r="AA27" s="14">
        <f t="shared" si="10"/>
        <v>103.80454300592565</v>
      </c>
      <c r="AB27" s="12">
        <f t="shared" si="11"/>
        <v>1695</v>
      </c>
      <c r="AC27" s="18">
        <v>16435</v>
      </c>
      <c r="AD27" s="18">
        <v>16374</v>
      </c>
      <c r="AE27" s="14">
        <f t="shared" si="12"/>
        <v>99.628840888348037</v>
      </c>
      <c r="AF27" s="12">
        <f t="shared" si="24"/>
        <v>-61</v>
      </c>
      <c r="AG27" s="18">
        <v>15068</v>
      </c>
      <c r="AH27" s="110">
        <v>16262</v>
      </c>
      <c r="AI27" s="14">
        <f t="shared" si="25"/>
        <v>107.92407751526414</v>
      </c>
      <c r="AJ27" s="12">
        <f t="shared" si="26"/>
        <v>1194</v>
      </c>
      <c r="AK27" s="18">
        <v>1368</v>
      </c>
      <c r="AL27" s="18">
        <v>1784</v>
      </c>
      <c r="AM27" s="14">
        <f t="shared" si="13"/>
        <v>130.40935672514621</v>
      </c>
      <c r="AN27" s="12">
        <f t="shared" si="14"/>
        <v>416</v>
      </c>
      <c r="AO27" s="19">
        <v>4487</v>
      </c>
      <c r="AP27" s="19">
        <v>4330</v>
      </c>
      <c r="AQ27" s="16">
        <f t="shared" si="27"/>
        <v>96.5</v>
      </c>
      <c r="AR27" s="15">
        <f t="shared" si="15"/>
        <v>-157</v>
      </c>
      <c r="AS27" s="20">
        <v>20866</v>
      </c>
      <c r="AT27" s="18">
        <v>20675</v>
      </c>
      <c r="AU27" s="14">
        <f t="shared" si="16"/>
        <v>99.1</v>
      </c>
      <c r="AV27" s="12">
        <f t="shared" si="17"/>
        <v>-191</v>
      </c>
      <c r="AW27" s="18">
        <v>8549</v>
      </c>
      <c r="AX27" s="18">
        <v>8717</v>
      </c>
      <c r="AY27" s="14">
        <f t="shared" si="18"/>
        <v>101.96514212188561</v>
      </c>
      <c r="AZ27" s="12">
        <f t="shared" si="19"/>
        <v>168</v>
      </c>
      <c r="BA27" s="18">
        <v>7238</v>
      </c>
      <c r="BB27" s="18">
        <v>7508</v>
      </c>
      <c r="BC27" s="14">
        <f t="shared" si="20"/>
        <v>103.73031224095052</v>
      </c>
      <c r="BD27" s="12">
        <f t="shared" si="21"/>
        <v>270</v>
      </c>
      <c r="BE27" s="110">
        <v>2146</v>
      </c>
      <c r="BF27" s="18">
        <v>2835</v>
      </c>
      <c r="BG27" s="13">
        <f t="shared" si="28"/>
        <v>132.1</v>
      </c>
      <c r="BH27" s="18">
        <v>2839</v>
      </c>
      <c r="BI27" s="18">
        <v>2405</v>
      </c>
      <c r="BJ27" s="13">
        <f t="shared" si="29"/>
        <v>84.7</v>
      </c>
      <c r="BK27" s="12">
        <f t="shared" si="30"/>
        <v>-434</v>
      </c>
      <c r="BL27" s="120">
        <v>409</v>
      </c>
      <c r="BM27" s="18">
        <v>4903</v>
      </c>
      <c r="BN27" s="18">
        <v>5589</v>
      </c>
      <c r="BO27" s="13">
        <f t="shared" si="31"/>
        <v>114</v>
      </c>
      <c r="BP27" s="12">
        <f t="shared" si="32"/>
        <v>686</v>
      </c>
    </row>
    <row r="28" spans="1:68" s="8" customFormat="1" ht="20.25" customHeight="1" x14ac:dyDescent="0.25">
      <c r="A28" s="17" t="s">
        <v>33</v>
      </c>
      <c r="B28" s="18">
        <v>43831</v>
      </c>
      <c r="C28" s="110">
        <v>44025</v>
      </c>
      <c r="D28" s="13">
        <f t="shared" si="0"/>
        <v>100.44260911227214</v>
      </c>
      <c r="E28" s="12">
        <f t="shared" si="1"/>
        <v>194</v>
      </c>
      <c r="F28" s="18">
        <v>20998</v>
      </c>
      <c r="G28" s="18">
        <v>22068</v>
      </c>
      <c r="H28" s="13">
        <f t="shared" si="2"/>
        <v>105.09572340222878</v>
      </c>
      <c r="I28" s="12">
        <f t="shared" si="3"/>
        <v>1070</v>
      </c>
      <c r="J28" s="18">
        <v>28507</v>
      </c>
      <c r="K28" s="18">
        <v>34569</v>
      </c>
      <c r="L28" s="13">
        <f t="shared" si="4"/>
        <v>121.26495246781492</v>
      </c>
      <c r="M28" s="12">
        <f t="shared" si="5"/>
        <v>6062</v>
      </c>
      <c r="N28" s="18">
        <v>11282</v>
      </c>
      <c r="O28" s="18">
        <v>18478</v>
      </c>
      <c r="P28" s="13">
        <f t="shared" si="6"/>
        <v>163.78301719553269</v>
      </c>
      <c r="Q28" s="12">
        <f t="shared" si="7"/>
        <v>7196</v>
      </c>
      <c r="R28" s="13">
        <f t="shared" si="33"/>
        <v>39.6</v>
      </c>
      <c r="S28" s="13">
        <f t="shared" si="22"/>
        <v>53.5</v>
      </c>
      <c r="T28" s="13">
        <f t="shared" si="23"/>
        <v>13.899999999999999</v>
      </c>
      <c r="U28" s="18">
        <v>7724</v>
      </c>
      <c r="V28" s="18">
        <v>7770</v>
      </c>
      <c r="W28" s="14">
        <f t="shared" si="8"/>
        <v>100.59554634904195</v>
      </c>
      <c r="X28" s="12">
        <f t="shared" si="9"/>
        <v>46</v>
      </c>
      <c r="Y28" s="18">
        <v>117287</v>
      </c>
      <c r="Z28" s="18">
        <v>118202</v>
      </c>
      <c r="AA28" s="14">
        <f t="shared" si="10"/>
        <v>100.78013761115896</v>
      </c>
      <c r="AB28" s="12">
        <f t="shared" si="11"/>
        <v>915</v>
      </c>
      <c r="AC28" s="18">
        <v>42659</v>
      </c>
      <c r="AD28" s="18">
        <v>42830</v>
      </c>
      <c r="AE28" s="14">
        <f t="shared" si="12"/>
        <v>100.40085327832344</v>
      </c>
      <c r="AF28" s="12">
        <f t="shared" si="24"/>
        <v>171</v>
      </c>
      <c r="AG28" s="18">
        <v>48348</v>
      </c>
      <c r="AH28" s="110">
        <v>48597</v>
      </c>
      <c r="AI28" s="14">
        <f t="shared" si="25"/>
        <v>100.51501613303549</v>
      </c>
      <c r="AJ28" s="12">
        <f t="shared" si="26"/>
        <v>249</v>
      </c>
      <c r="AK28" s="18">
        <v>11908</v>
      </c>
      <c r="AL28" s="18">
        <v>10905</v>
      </c>
      <c r="AM28" s="14">
        <f t="shared" si="13"/>
        <v>91.577091031239505</v>
      </c>
      <c r="AN28" s="12">
        <f t="shared" si="14"/>
        <v>-1003</v>
      </c>
      <c r="AO28" s="19">
        <v>9210</v>
      </c>
      <c r="AP28" s="19">
        <v>9971</v>
      </c>
      <c r="AQ28" s="16">
        <f t="shared" si="27"/>
        <v>108.3</v>
      </c>
      <c r="AR28" s="15">
        <f t="shared" si="15"/>
        <v>761</v>
      </c>
      <c r="AS28" s="20">
        <v>45873</v>
      </c>
      <c r="AT28" s="18">
        <v>47043</v>
      </c>
      <c r="AU28" s="14">
        <f t="shared" si="16"/>
        <v>102.6</v>
      </c>
      <c r="AV28" s="12">
        <f t="shared" si="17"/>
        <v>1170</v>
      </c>
      <c r="AW28" s="18">
        <v>20142</v>
      </c>
      <c r="AX28" s="18">
        <v>20465</v>
      </c>
      <c r="AY28" s="14">
        <f t="shared" si="18"/>
        <v>101.60361433819878</v>
      </c>
      <c r="AZ28" s="12">
        <f t="shared" si="19"/>
        <v>323</v>
      </c>
      <c r="BA28" s="18">
        <v>15810</v>
      </c>
      <c r="BB28" s="18">
        <v>16520</v>
      </c>
      <c r="BC28" s="14">
        <f t="shared" si="20"/>
        <v>104.49082858950032</v>
      </c>
      <c r="BD28" s="12">
        <f t="shared" si="21"/>
        <v>710</v>
      </c>
      <c r="BE28" s="110">
        <v>2313</v>
      </c>
      <c r="BF28" s="18">
        <v>2801</v>
      </c>
      <c r="BG28" s="13">
        <f t="shared" si="28"/>
        <v>121.1</v>
      </c>
      <c r="BH28" s="18">
        <v>4265</v>
      </c>
      <c r="BI28" s="18">
        <v>5435</v>
      </c>
      <c r="BJ28" s="13">
        <f t="shared" si="29"/>
        <v>127.4</v>
      </c>
      <c r="BK28" s="12">
        <f t="shared" si="30"/>
        <v>1170</v>
      </c>
      <c r="BL28" s="120">
        <v>2718</v>
      </c>
      <c r="BM28" s="18">
        <v>5002</v>
      </c>
      <c r="BN28" s="18">
        <v>6030</v>
      </c>
      <c r="BO28" s="13">
        <f t="shared" si="31"/>
        <v>120.6</v>
      </c>
      <c r="BP28" s="12">
        <f t="shared" si="32"/>
        <v>1028</v>
      </c>
    </row>
    <row r="29" spans="1:68" s="8" customFormat="1" ht="20.25" customHeight="1" x14ac:dyDescent="0.25">
      <c r="A29" s="17" t="s">
        <v>34</v>
      </c>
      <c r="B29" s="18">
        <v>18627</v>
      </c>
      <c r="C29" s="110">
        <v>18369</v>
      </c>
      <c r="D29" s="13">
        <f t="shared" si="0"/>
        <v>98.614913834755995</v>
      </c>
      <c r="E29" s="12">
        <f t="shared" si="1"/>
        <v>-258</v>
      </c>
      <c r="F29" s="18">
        <v>7404</v>
      </c>
      <c r="G29" s="18">
        <v>7141</v>
      </c>
      <c r="H29" s="13">
        <f t="shared" si="2"/>
        <v>96.447866018368444</v>
      </c>
      <c r="I29" s="12">
        <f t="shared" si="3"/>
        <v>-263</v>
      </c>
      <c r="J29" s="18">
        <v>10999</v>
      </c>
      <c r="K29" s="18">
        <v>11123</v>
      </c>
      <c r="L29" s="13">
        <f t="shared" si="4"/>
        <v>101.12737521592872</v>
      </c>
      <c r="M29" s="12">
        <f t="shared" si="5"/>
        <v>124</v>
      </c>
      <c r="N29" s="18">
        <v>4933</v>
      </c>
      <c r="O29" s="18">
        <v>4932</v>
      </c>
      <c r="P29" s="13">
        <f t="shared" si="6"/>
        <v>99.979728360024325</v>
      </c>
      <c r="Q29" s="12">
        <f t="shared" si="7"/>
        <v>-1</v>
      </c>
      <c r="R29" s="13">
        <f t="shared" si="33"/>
        <v>44.8</v>
      </c>
      <c r="S29" s="13">
        <f t="shared" si="22"/>
        <v>44.3</v>
      </c>
      <c r="T29" s="13">
        <f t="shared" si="23"/>
        <v>-0.5</v>
      </c>
      <c r="U29" s="18">
        <v>3698</v>
      </c>
      <c r="V29" s="18">
        <v>3870</v>
      </c>
      <c r="W29" s="14">
        <f t="shared" si="8"/>
        <v>104.65116279069768</v>
      </c>
      <c r="X29" s="12">
        <f t="shared" si="9"/>
        <v>172</v>
      </c>
      <c r="Y29" s="18">
        <v>45131</v>
      </c>
      <c r="Z29" s="18">
        <v>68182</v>
      </c>
      <c r="AA29" s="14">
        <f t="shared" si="10"/>
        <v>151.07575724003456</v>
      </c>
      <c r="AB29" s="12">
        <f t="shared" si="11"/>
        <v>23051</v>
      </c>
      <c r="AC29" s="18">
        <v>17380</v>
      </c>
      <c r="AD29" s="18">
        <v>16885</v>
      </c>
      <c r="AE29" s="14">
        <f t="shared" si="12"/>
        <v>97.151898734177209</v>
      </c>
      <c r="AF29" s="12">
        <f t="shared" si="24"/>
        <v>-495</v>
      </c>
      <c r="AG29" s="18">
        <v>16280</v>
      </c>
      <c r="AH29" s="110">
        <v>38061</v>
      </c>
      <c r="AI29" s="14">
        <f t="shared" si="25"/>
        <v>233.78992628992629</v>
      </c>
      <c r="AJ29" s="12">
        <f t="shared" si="26"/>
        <v>21781</v>
      </c>
      <c r="AK29" s="18">
        <v>2695</v>
      </c>
      <c r="AL29" s="18">
        <v>2869</v>
      </c>
      <c r="AM29" s="14">
        <f t="shared" si="13"/>
        <v>106.45640074211502</v>
      </c>
      <c r="AN29" s="12">
        <f t="shared" si="14"/>
        <v>174</v>
      </c>
      <c r="AO29" s="19">
        <v>3155</v>
      </c>
      <c r="AP29" s="19">
        <v>3242</v>
      </c>
      <c r="AQ29" s="16">
        <f t="shared" si="27"/>
        <v>102.8</v>
      </c>
      <c r="AR29" s="15">
        <f t="shared" si="15"/>
        <v>87</v>
      </c>
      <c r="AS29" s="20">
        <v>12598</v>
      </c>
      <c r="AT29" s="18">
        <v>12814</v>
      </c>
      <c r="AU29" s="14">
        <f t="shared" si="16"/>
        <v>101.7</v>
      </c>
      <c r="AV29" s="12">
        <f t="shared" si="17"/>
        <v>216</v>
      </c>
      <c r="AW29" s="18">
        <v>8382</v>
      </c>
      <c r="AX29" s="18">
        <v>8063</v>
      </c>
      <c r="AY29" s="14">
        <f t="shared" si="18"/>
        <v>96.194225721784775</v>
      </c>
      <c r="AZ29" s="12">
        <f t="shared" si="19"/>
        <v>-319</v>
      </c>
      <c r="BA29" s="18">
        <v>6537</v>
      </c>
      <c r="BB29" s="18">
        <v>6381</v>
      </c>
      <c r="BC29" s="14">
        <f t="shared" si="20"/>
        <v>97.613584212941717</v>
      </c>
      <c r="BD29" s="12">
        <f t="shared" si="21"/>
        <v>-156</v>
      </c>
      <c r="BE29" s="110">
        <v>2022</v>
      </c>
      <c r="BF29" s="18">
        <v>2587</v>
      </c>
      <c r="BG29" s="13">
        <f>ROUND(BF29/BE29*100,1)</f>
        <v>127.9</v>
      </c>
      <c r="BH29" s="18">
        <v>1552</v>
      </c>
      <c r="BI29" s="18">
        <v>1865</v>
      </c>
      <c r="BJ29" s="13">
        <f t="shared" si="29"/>
        <v>120.2</v>
      </c>
      <c r="BK29" s="12">
        <f t="shared" si="30"/>
        <v>313</v>
      </c>
      <c r="BL29" s="120">
        <v>785</v>
      </c>
      <c r="BM29" s="18">
        <v>4080</v>
      </c>
      <c r="BN29" s="18">
        <v>4818</v>
      </c>
      <c r="BO29" s="13">
        <f t="shared" si="31"/>
        <v>118.1</v>
      </c>
      <c r="BP29" s="12">
        <f t="shared" si="32"/>
        <v>738</v>
      </c>
    </row>
    <row r="30" spans="1:68" s="8" customFormat="1" ht="20.25" customHeight="1" x14ac:dyDescent="0.25">
      <c r="A30" s="17" t="s">
        <v>35</v>
      </c>
      <c r="B30" s="18">
        <v>22074</v>
      </c>
      <c r="C30" s="110">
        <v>22610</v>
      </c>
      <c r="D30" s="13">
        <f t="shared" si="0"/>
        <v>102.42819606777205</v>
      </c>
      <c r="E30" s="12">
        <f t="shared" si="1"/>
        <v>536</v>
      </c>
      <c r="F30" s="18">
        <v>10013</v>
      </c>
      <c r="G30" s="18">
        <v>9724</v>
      </c>
      <c r="H30" s="13">
        <f t="shared" si="2"/>
        <v>97.113752122241081</v>
      </c>
      <c r="I30" s="12">
        <f t="shared" si="3"/>
        <v>-289</v>
      </c>
      <c r="J30" s="18">
        <v>10658</v>
      </c>
      <c r="K30" s="18">
        <v>10975</v>
      </c>
      <c r="L30" s="13">
        <f t="shared" si="4"/>
        <v>102.9742916119347</v>
      </c>
      <c r="M30" s="12">
        <f t="shared" si="5"/>
        <v>317</v>
      </c>
      <c r="N30" s="18">
        <v>4091</v>
      </c>
      <c r="O30" s="18">
        <v>4010</v>
      </c>
      <c r="P30" s="13">
        <f t="shared" si="6"/>
        <v>98.020043999022249</v>
      </c>
      <c r="Q30" s="12">
        <f t="shared" si="7"/>
        <v>-81</v>
      </c>
      <c r="R30" s="13">
        <f t="shared" si="33"/>
        <v>38.4</v>
      </c>
      <c r="S30" s="13">
        <f t="shared" si="22"/>
        <v>36.5</v>
      </c>
      <c r="T30" s="13">
        <f t="shared" si="23"/>
        <v>-1.8999999999999986</v>
      </c>
      <c r="U30" s="18">
        <v>2820</v>
      </c>
      <c r="V30" s="18">
        <v>2934</v>
      </c>
      <c r="W30" s="14">
        <f t="shared" si="8"/>
        <v>104.04255319148936</v>
      </c>
      <c r="X30" s="12">
        <f t="shared" si="9"/>
        <v>114</v>
      </c>
      <c r="Y30" s="18">
        <v>51468</v>
      </c>
      <c r="Z30" s="18">
        <v>51009</v>
      </c>
      <c r="AA30" s="14">
        <f t="shared" si="10"/>
        <v>99.108183725810221</v>
      </c>
      <c r="AB30" s="12">
        <f t="shared" si="11"/>
        <v>-459</v>
      </c>
      <c r="AC30" s="18">
        <v>21192</v>
      </c>
      <c r="AD30" s="18">
        <v>21692</v>
      </c>
      <c r="AE30" s="14">
        <f t="shared" si="12"/>
        <v>102.35938089845224</v>
      </c>
      <c r="AF30" s="12">
        <f t="shared" si="24"/>
        <v>500</v>
      </c>
      <c r="AG30" s="18">
        <v>19438</v>
      </c>
      <c r="AH30" s="110">
        <v>20947</v>
      </c>
      <c r="AI30" s="14">
        <f t="shared" si="25"/>
        <v>107.76314435641527</v>
      </c>
      <c r="AJ30" s="12">
        <f t="shared" si="26"/>
        <v>1509</v>
      </c>
      <c r="AK30" s="18">
        <v>2664</v>
      </c>
      <c r="AL30" s="18">
        <v>2926</v>
      </c>
      <c r="AM30" s="14">
        <f t="shared" si="13"/>
        <v>109.83483483483482</v>
      </c>
      <c r="AN30" s="12">
        <f t="shared" si="14"/>
        <v>262</v>
      </c>
      <c r="AO30" s="19">
        <v>3804</v>
      </c>
      <c r="AP30" s="19">
        <v>3983</v>
      </c>
      <c r="AQ30" s="16">
        <f t="shared" si="27"/>
        <v>104.7</v>
      </c>
      <c r="AR30" s="15">
        <f t="shared" si="15"/>
        <v>179</v>
      </c>
      <c r="AS30" s="20">
        <v>16071</v>
      </c>
      <c r="AT30" s="18">
        <v>17691</v>
      </c>
      <c r="AU30" s="14">
        <f t="shared" si="16"/>
        <v>110.1</v>
      </c>
      <c r="AV30" s="12">
        <f t="shared" si="17"/>
        <v>1620</v>
      </c>
      <c r="AW30" s="18">
        <v>11045</v>
      </c>
      <c r="AX30" s="18">
        <v>10914</v>
      </c>
      <c r="AY30" s="14">
        <f t="shared" si="18"/>
        <v>98.813942960615663</v>
      </c>
      <c r="AZ30" s="12">
        <f t="shared" si="19"/>
        <v>-131</v>
      </c>
      <c r="BA30" s="18">
        <v>9430</v>
      </c>
      <c r="BB30" s="18">
        <v>9487</v>
      </c>
      <c r="BC30" s="14">
        <f t="shared" si="20"/>
        <v>100.60445387062566</v>
      </c>
      <c r="BD30" s="12">
        <f t="shared" si="21"/>
        <v>57</v>
      </c>
      <c r="BE30" s="110">
        <v>2378</v>
      </c>
      <c r="BF30" s="18">
        <v>2964</v>
      </c>
      <c r="BG30" s="13">
        <f t="shared" si="28"/>
        <v>124.6</v>
      </c>
      <c r="BH30" s="18">
        <v>2791</v>
      </c>
      <c r="BI30" s="18">
        <v>2853</v>
      </c>
      <c r="BJ30" s="13">
        <f t="shared" si="29"/>
        <v>102.2</v>
      </c>
      <c r="BK30" s="12">
        <f t="shared" si="30"/>
        <v>62</v>
      </c>
      <c r="BL30" s="120">
        <v>329</v>
      </c>
      <c r="BM30" s="18">
        <v>4757</v>
      </c>
      <c r="BN30" s="18">
        <v>5658</v>
      </c>
      <c r="BO30" s="13">
        <f t="shared" si="31"/>
        <v>118.9</v>
      </c>
      <c r="BP30" s="12">
        <f t="shared" si="32"/>
        <v>901</v>
      </c>
    </row>
    <row r="31" spans="1:68" s="23" customFormat="1" ht="20.25" customHeight="1" x14ac:dyDescent="0.25">
      <c r="A31" s="17" t="s">
        <v>36</v>
      </c>
      <c r="B31" s="18">
        <v>32651</v>
      </c>
      <c r="C31" s="110">
        <v>31416</v>
      </c>
      <c r="D31" s="13">
        <f t="shared" si="0"/>
        <v>96.217573734341983</v>
      </c>
      <c r="E31" s="12">
        <f t="shared" si="1"/>
        <v>-1235</v>
      </c>
      <c r="F31" s="18">
        <v>14452</v>
      </c>
      <c r="G31" s="18">
        <v>13658</v>
      </c>
      <c r="H31" s="13">
        <f t="shared" si="2"/>
        <v>94.505950733462498</v>
      </c>
      <c r="I31" s="12">
        <f t="shared" si="3"/>
        <v>-794</v>
      </c>
      <c r="J31" s="18">
        <v>17549</v>
      </c>
      <c r="K31" s="18">
        <v>17304</v>
      </c>
      <c r="L31" s="13">
        <f t="shared" si="4"/>
        <v>98.603909054646991</v>
      </c>
      <c r="M31" s="12">
        <f t="shared" si="5"/>
        <v>-245</v>
      </c>
      <c r="N31" s="18">
        <v>7164</v>
      </c>
      <c r="O31" s="18">
        <v>7562</v>
      </c>
      <c r="P31" s="13">
        <f t="shared" si="6"/>
        <v>105.55555555555556</v>
      </c>
      <c r="Q31" s="12">
        <f t="shared" si="7"/>
        <v>398</v>
      </c>
      <c r="R31" s="13">
        <f t="shared" si="33"/>
        <v>40.799999999999997</v>
      </c>
      <c r="S31" s="13">
        <f t="shared" si="22"/>
        <v>43.7</v>
      </c>
      <c r="T31" s="13">
        <f t="shared" si="23"/>
        <v>2.9000000000000057</v>
      </c>
      <c r="U31" s="18">
        <v>4521</v>
      </c>
      <c r="V31" s="18">
        <v>4591</v>
      </c>
      <c r="W31" s="14">
        <f t="shared" si="8"/>
        <v>101.54833001548329</v>
      </c>
      <c r="X31" s="12">
        <f t="shared" si="9"/>
        <v>70</v>
      </c>
      <c r="Y31" s="18">
        <v>72609</v>
      </c>
      <c r="Z31" s="18">
        <v>69448</v>
      </c>
      <c r="AA31" s="14">
        <f t="shared" si="10"/>
        <v>95.646545194121941</v>
      </c>
      <c r="AB31" s="12">
        <f t="shared" si="11"/>
        <v>-3161</v>
      </c>
      <c r="AC31" s="18">
        <v>32019</v>
      </c>
      <c r="AD31" s="18">
        <v>30759</v>
      </c>
      <c r="AE31" s="14">
        <f t="shared" si="12"/>
        <v>96.064836503326148</v>
      </c>
      <c r="AF31" s="12">
        <f t="shared" si="24"/>
        <v>-1260</v>
      </c>
      <c r="AG31" s="18">
        <v>24223</v>
      </c>
      <c r="AH31" s="110">
        <v>20691</v>
      </c>
      <c r="AI31" s="14">
        <f t="shared" si="25"/>
        <v>85.418816826982621</v>
      </c>
      <c r="AJ31" s="12">
        <f t="shared" si="26"/>
        <v>-3532</v>
      </c>
      <c r="AK31" s="18">
        <v>5484</v>
      </c>
      <c r="AL31" s="18">
        <v>4811</v>
      </c>
      <c r="AM31" s="14">
        <f t="shared" si="13"/>
        <v>87.727935813274982</v>
      </c>
      <c r="AN31" s="12">
        <f t="shared" si="14"/>
        <v>-673</v>
      </c>
      <c r="AO31" s="19">
        <v>4360</v>
      </c>
      <c r="AP31" s="19">
        <v>4517</v>
      </c>
      <c r="AQ31" s="16">
        <f t="shared" si="27"/>
        <v>103.6</v>
      </c>
      <c r="AR31" s="15">
        <f t="shared" si="15"/>
        <v>157</v>
      </c>
      <c r="AS31" s="20">
        <v>19720</v>
      </c>
      <c r="AT31" s="18">
        <v>20132</v>
      </c>
      <c r="AU31" s="14">
        <f t="shared" si="16"/>
        <v>102.1</v>
      </c>
      <c r="AV31" s="12">
        <f t="shared" si="17"/>
        <v>412</v>
      </c>
      <c r="AW31" s="18">
        <v>15903</v>
      </c>
      <c r="AX31" s="18">
        <v>15429</v>
      </c>
      <c r="AY31" s="14">
        <f t="shared" si="18"/>
        <v>97.01943029617054</v>
      </c>
      <c r="AZ31" s="12">
        <f t="shared" si="19"/>
        <v>-474</v>
      </c>
      <c r="BA31" s="18">
        <v>12918</v>
      </c>
      <c r="BB31" s="18">
        <v>12869</v>
      </c>
      <c r="BC31" s="14">
        <f t="shared" si="20"/>
        <v>99.620684316457655</v>
      </c>
      <c r="BD31" s="12">
        <f t="shared" si="21"/>
        <v>-49</v>
      </c>
      <c r="BE31" s="110">
        <v>2280</v>
      </c>
      <c r="BF31" s="18">
        <v>2901</v>
      </c>
      <c r="BG31" s="13">
        <f t="shared" si="28"/>
        <v>127.2</v>
      </c>
      <c r="BH31" s="18">
        <v>1349</v>
      </c>
      <c r="BI31" s="18">
        <v>1599</v>
      </c>
      <c r="BJ31" s="13">
        <f t="shared" si="29"/>
        <v>118.5</v>
      </c>
      <c r="BK31" s="12">
        <f t="shared" si="30"/>
        <v>250</v>
      </c>
      <c r="BL31" s="120">
        <v>745</v>
      </c>
      <c r="BM31" s="18">
        <v>4699</v>
      </c>
      <c r="BN31" s="18">
        <v>5486</v>
      </c>
      <c r="BO31" s="13">
        <f t="shared" si="31"/>
        <v>116.7</v>
      </c>
      <c r="BP31" s="12">
        <f t="shared" si="32"/>
        <v>787</v>
      </c>
    </row>
    <row r="32" spans="1:68" s="8" customFormat="1" ht="20.25" customHeight="1" x14ac:dyDescent="0.25">
      <c r="A32" s="24" t="s">
        <v>37</v>
      </c>
      <c r="B32" s="18">
        <v>11236</v>
      </c>
      <c r="C32" s="110">
        <v>10700</v>
      </c>
      <c r="D32" s="13">
        <f t="shared" si="0"/>
        <v>95.22961908152368</v>
      </c>
      <c r="E32" s="12">
        <f t="shared" si="1"/>
        <v>-536</v>
      </c>
      <c r="F32" s="18">
        <v>4620</v>
      </c>
      <c r="G32" s="18">
        <v>4770</v>
      </c>
      <c r="H32" s="13">
        <f t="shared" si="2"/>
        <v>103.24675324675326</v>
      </c>
      <c r="I32" s="12">
        <f t="shared" si="3"/>
        <v>150</v>
      </c>
      <c r="J32" s="18">
        <v>4661</v>
      </c>
      <c r="K32" s="18">
        <v>4735</v>
      </c>
      <c r="L32" s="13">
        <f t="shared" si="4"/>
        <v>101.58764213688049</v>
      </c>
      <c r="M32" s="12">
        <f t="shared" si="5"/>
        <v>74</v>
      </c>
      <c r="N32" s="18">
        <v>2098</v>
      </c>
      <c r="O32" s="18">
        <v>2378</v>
      </c>
      <c r="P32" s="13">
        <f t="shared" si="6"/>
        <v>113.34604385128695</v>
      </c>
      <c r="Q32" s="12">
        <f t="shared" si="7"/>
        <v>280</v>
      </c>
      <c r="R32" s="13">
        <f t="shared" si="33"/>
        <v>45</v>
      </c>
      <c r="S32" s="13">
        <f t="shared" si="22"/>
        <v>50.2</v>
      </c>
      <c r="T32" s="13">
        <f t="shared" si="23"/>
        <v>5.2000000000000028</v>
      </c>
      <c r="U32" s="18">
        <v>1395</v>
      </c>
      <c r="V32" s="18">
        <v>1203</v>
      </c>
      <c r="W32" s="14">
        <f t="shared" si="8"/>
        <v>86.236559139784944</v>
      </c>
      <c r="X32" s="12">
        <f t="shared" si="9"/>
        <v>-192</v>
      </c>
      <c r="Y32" s="18">
        <v>25486</v>
      </c>
      <c r="Z32" s="18">
        <v>34921</v>
      </c>
      <c r="AA32" s="14">
        <f t="shared" si="10"/>
        <v>137.02032488425019</v>
      </c>
      <c r="AB32" s="12">
        <f t="shared" si="11"/>
        <v>9435</v>
      </c>
      <c r="AC32" s="18">
        <v>10478</v>
      </c>
      <c r="AD32" s="18">
        <v>10019</v>
      </c>
      <c r="AE32" s="14">
        <f t="shared" si="12"/>
        <v>95.619393013933959</v>
      </c>
      <c r="AF32" s="12">
        <f t="shared" si="24"/>
        <v>-459</v>
      </c>
      <c r="AG32" s="18">
        <v>8798</v>
      </c>
      <c r="AH32" s="110">
        <v>16415</v>
      </c>
      <c r="AI32" s="14">
        <f t="shared" si="25"/>
        <v>186.57649465787676</v>
      </c>
      <c r="AJ32" s="12">
        <f t="shared" si="26"/>
        <v>7617</v>
      </c>
      <c r="AK32" s="18">
        <v>1011</v>
      </c>
      <c r="AL32" s="18">
        <v>1066</v>
      </c>
      <c r="AM32" s="14">
        <f t="shared" si="13"/>
        <v>105.44015825914937</v>
      </c>
      <c r="AN32" s="12">
        <f t="shared" si="14"/>
        <v>55</v>
      </c>
      <c r="AO32" s="19">
        <v>1435</v>
      </c>
      <c r="AP32" s="19">
        <v>1658</v>
      </c>
      <c r="AQ32" s="16">
        <f t="shared" si="27"/>
        <v>115.5</v>
      </c>
      <c r="AR32" s="15">
        <f t="shared" si="15"/>
        <v>223</v>
      </c>
      <c r="AS32" s="20">
        <v>6661</v>
      </c>
      <c r="AT32" s="18">
        <v>7086</v>
      </c>
      <c r="AU32" s="14">
        <f t="shared" si="16"/>
        <v>106.4</v>
      </c>
      <c r="AV32" s="12">
        <f t="shared" si="17"/>
        <v>425</v>
      </c>
      <c r="AW32" s="18">
        <v>6260</v>
      </c>
      <c r="AX32" s="18">
        <v>6244</v>
      </c>
      <c r="AY32" s="14">
        <f t="shared" si="18"/>
        <v>99.744408945686899</v>
      </c>
      <c r="AZ32" s="12">
        <f t="shared" si="19"/>
        <v>-16</v>
      </c>
      <c r="BA32" s="18">
        <v>5290</v>
      </c>
      <c r="BB32" s="18">
        <v>5390</v>
      </c>
      <c r="BC32" s="14">
        <f t="shared" si="20"/>
        <v>101.89035916824196</v>
      </c>
      <c r="BD32" s="12">
        <f t="shared" si="21"/>
        <v>100</v>
      </c>
      <c r="BE32" s="110">
        <v>2094</v>
      </c>
      <c r="BF32" s="18">
        <v>2753</v>
      </c>
      <c r="BG32" s="13">
        <f t="shared" si="28"/>
        <v>131.5</v>
      </c>
      <c r="BH32" s="18">
        <v>1553</v>
      </c>
      <c r="BI32" s="18">
        <v>1582</v>
      </c>
      <c r="BJ32" s="13">
        <f t="shared" si="29"/>
        <v>101.9</v>
      </c>
      <c r="BK32" s="12">
        <f t="shared" si="30"/>
        <v>29</v>
      </c>
      <c r="BL32" s="120">
        <v>130</v>
      </c>
      <c r="BM32" s="18">
        <v>4723</v>
      </c>
      <c r="BN32" s="18">
        <v>5913</v>
      </c>
      <c r="BO32" s="13">
        <f t="shared" si="31"/>
        <v>125.2</v>
      </c>
      <c r="BP32" s="12">
        <f t="shared" si="32"/>
        <v>1190</v>
      </c>
    </row>
    <row r="33" spans="1:68" s="8" customFormat="1" ht="20.25" customHeight="1" x14ac:dyDescent="0.25">
      <c r="A33" s="17" t="s">
        <v>38</v>
      </c>
      <c r="B33" s="18">
        <v>20806</v>
      </c>
      <c r="C33" s="110">
        <v>21090</v>
      </c>
      <c r="D33" s="13">
        <f t="shared" si="0"/>
        <v>101.36499086801885</v>
      </c>
      <c r="E33" s="12">
        <f t="shared" si="1"/>
        <v>284</v>
      </c>
      <c r="F33" s="18">
        <v>9868</v>
      </c>
      <c r="G33" s="18">
        <v>9273</v>
      </c>
      <c r="H33" s="13">
        <f t="shared" si="2"/>
        <v>93.970409404134585</v>
      </c>
      <c r="I33" s="12">
        <f t="shared" si="3"/>
        <v>-595</v>
      </c>
      <c r="J33" s="18">
        <v>11258</v>
      </c>
      <c r="K33" s="18">
        <v>10873</v>
      </c>
      <c r="L33" s="13">
        <f t="shared" si="4"/>
        <v>96.580209628708474</v>
      </c>
      <c r="M33" s="12">
        <f t="shared" si="5"/>
        <v>-385</v>
      </c>
      <c r="N33" s="18">
        <v>6217</v>
      </c>
      <c r="O33" s="18">
        <v>5851</v>
      </c>
      <c r="P33" s="13">
        <f t="shared" si="6"/>
        <v>94.112916197522921</v>
      </c>
      <c r="Q33" s="12">
        <f t="shared" si="7"/>
        <v>-366</v>
      </c>
      <c r="R33" s="13">
        <f t="shared" si="33"/>
        <v>55.2</v>
      </c>
      <c r="S33" s="13">
        <f t="shared" si="22"/>
        <v>53.8</v>
      </c>
      <c r="T33" s="13">
        <f t="shared" si="23"/>
        <v>-1.4000000000000057</v>
      </c>
      <c r="U33" s="18">
        <v>945</v>
      </c>
      <c r="V33" s="18">
        <v>1390</v>
      </c>
      <c r="W33" s="14">
        <f t="shared" si="8"/>
        <v>147.08994708994709</v>
      </c>
      <c r="X33" s="12">
        <f t="shared" si="9"/>
        <v>445</v>
      </c>
      <c r="Y33" s="18">
        <v>49670</v>
      </c>
      <c r="Z33" s="18">
        <v>60228</v>
      </c>
      <c r="AA33" s="14">
        <f t="shared" si="10"/>
        <v>121.2562915240588</v>
      </c>
      <c r="AB33" s="12">
        <f t="shared" si="11"/>
        <v>10558</v>
      </c>
      <c r="AC33" s="18">
        <v>20095</v>
      </c>
      <c r="AD33" s="18">
        <v>20243</v>
      </c>
      <c r="AE33" s="14">
        <f t="shared" si="12"/>
        <v>100.73650161731773</v>
      </c>
      <c r="AF33" s="12">
        <f t="shared" si="24"/>
        <v>148</v>
      </c>
      <c r="AG33" s="18">
        <v>16894</v>
      </c>
      <c r="AH33" s="110">
        <v>27715</v>
      </c>
      <c r="AI33" s="14">
        <f t="shared" si="25"/>
        <v>164.05232626968154</v>
      </c>
      <c r="AJ33" s="12">
        <f t="shared" si="26"/>
        <v>10821</v>
      </c>
      <c r="AK33" s="18">
        <v>2918</v>
      </c>
      <c r="AL33" s="18">
        <v>3035</v>
      </c>
      <c r="AM33" s="14">
        <f t="shared" si="13"/>
        <v>104.00959561343386</v>
      </c>
      <c r="AN33" s="12">
        <f t="shared" si="14"/>
        <v>117</v>
      </c>
      <c r="AO33" s="19">
        <v>3413</v>
      </c>
      <c r="AP33" s="19">
        <v>3463</v>
      </c>
      <c r="AQ33" s="16">
        <f t="shared" si="27"/>
        <v>101.5</v>
      </c>
      <c r="AR33" s="15">
        <f t="shared" si="15"/>
        <v>50</v>
      </c>
      <c r="AS33" s="20">
        <v>14441</v>
      </c>
      <c r="AT33" s="18">
        <v>14641</v>
      </c>
      <c r="AU33" s="14">
        <f t="shared" si="16"/>
        <v>101.4</v>
      </c>
      <c r="AV33" s="12">
        <f t="shared" si="17"/>
        <v>200</v>
      </c>
      <c r="AW33" s="18">
        <v>11304</v>
      </c>
      <c r="AX33" s="18">
        <v>11457</v>
      </c>
      <c r="AY33" s="14">
        <f t="shared" si="18"/>
        <v>101.35350318471336</v>
      </c>
      <c r="AZ33" s="12">
        <f t="shared" si="19"/>
        <v>153</v>
      </c>
      <c r="BA33" s="18">
        <v>9012</v>
      </c>
      <c r="BB33" s="18">
        <v>9599</v>
      </c>
      <c r="BC33" s="14">
        <f t="shared" si="20"/>
        <v>106.51353750554816</v>
      </c>
      <c r="BD33" s="12">
        <f t="shared" si="21"/>
        <v>587</v>
      </c>
      <c r="BE33" s="110">
        <v>2372</v>
      </c>
      <c r="BF33" s="18">
        <v>2968</v>
      </c>
      <c r="BG33" s="13">
        <f t="shared" si="28"/>
        <v>125.1</v>
      </c>
      <c r="BH33" s="18">
        <v>1892</v>
      </c>
      <c r="BI33" s="18">
        <v>2071</v>
      </c>
      <c r="BJ33" s="13">
        <f t="shared" si="29"/>
        <v>109.5</v>
      </c>
      <c r="BK33" s="12">
        <f t="shared" si="30"/>
        <v>179</v>
      </c>
      <c r="BL33" s="120">
        <v>612</v>
      </c>
      <c r="BM33" s="18">
        <v>4508</v>
      </c>
      <c r="BN33" s="18">
        <v>5323</v>
      </c>
      <c r="BO33" s="13">
        <f t="shared" si="31"/>
        <v>118.1</v>
      </c>
      <c r="BP33" s="12">
        <f t="shared" si="32"/>
        <v>815</v>
      </c>
    </row>
    <row r="34" spans="1:68" s="8" customFormat="1" ht="20.25" customHeight="1" x14ac:dyDescent="0.25">
      <c r="A34" s="17" t="s">
        <v>39</v>
      </c>
      <c r="B34" s="18">
        <v>17461</v>
      </c>
      <c r="C34" s="110">
        <v>16934</v>
      </c>
      <c r="D34" s="13">
        <f t="shared" si="0"/>
        <v>96.98184525514003</v>
      </c>
      <c r="E34" s="12">
        <f t="shared" si="1"/>
        <v>-527</v>
      </c>
      <c r="F34" s="18">
        <v>8249</v>
      </c>
      <c r="G34" s="18">
        <v>8303</v>
      </c>
      <c r="H34" s="13">
        <f t="shared" si="2"/>
        <v>100.65462480300641</v>
      </c>
      <c r="I34" s="12">
        <f t="shared" si="3"/>
        <v>54</v>
      </c>
      <c r="J34" s="18">
        <v>7959</v>
      </c>
      <c r="K34" s="18">
        <v>8594</v>
      </c>
      <c r="L34" s="13">
        <f t="shared" si="4"/>
        <v>107.97838924488002</v>
      </c>
      <c r="M34" s="12">
        <f t="shared" si="5"/>
        <v>635</v>
      </c>
      <c r="N34" s="18">
        <v>2591</v>
      </c>
      <c r="O34" s="18">
        <v>3036</v>
      </c>
      <c r="P34" s="13">
        <f t="shared" si="6"/>
        <v>117.17483597066769</v>
      </c>
      <c r="Q34" s="12">
        <f t="shared" si="7"/>
        <v>445</v>
      </c>
      <c r="R34" s="13">
        <f t="shared" si="33"/>
        <v>32.6</v>
      </c>
      <c r="S34" s="13">
        <f t="shared" si="22"/>
        <v>35.299999999999997</v>
      </c>
      <c r="T34" s="13">
        <f t="shared" si="23"/>
        <v>2.6999999999999957</v>
      </c>
      <c r="U34" s="18">
        <v>727</v>
      </c>
      <c r="V34" s="18">
        <v>653</v>
      </c>
      <c r="W34" s="14">
        <f t="shared" si="8"/>
        <v>89.821182943603844</v>
      </c>
      <c r="X34" s="12">
        <f t="shared" si="9"/>
        <v>-74</v>
      </c>
      <c r="Y34" s="18">
        <v>68597</v>
      </c>
      <c r="Z34" s="18">
        <v>53053</v>
      </c>
      <c r="AA34" s="14">
        <f t="shared" si="10"/>
        <v>77.340116914733883</v>
      </c>
      <c r="AB34" s="12">
        <f t="shared" si="11"/>
        <v>-15544</v>
      </c>
      <c r="AC34" s="18">
        <v>16680</v>
      </c>
      <c r="AD34" s="18">
        <v>15832</v>
      </c>
      <c r="AE34" s="14">
        <f t="shared" si="12"/>
        <v>94.916067146282984</v>
      </c>
      <c r="AF34" s="12">
        <f t="shared" si="24"/>
        <v>-848</v>
      </c>
      <c r="AG34" s="18">
        <v>40474</v>
      </c>
      <c r="AH34" s="110">
        <v>29719</v>
      </c>
      <c r="AI34" s="14">
        <f t="shared" si="25"/>
        <v>73.427385482037849</v>
      </c>
      <c r="AJ34" s="12">
        <f t="shared" si="26"/>
        <v>-10755</v>
      </c>
      <c r="AK34" s="18">
        <v>1348</v>
      </c>
      <c r="AL34" s="18">
        <v>1385</v>
      </c>
      <c r="AM34" s="14">
        <f t="shared" si="13"/>
        <v>102.74480712166172</v>
      </c>
      <c r="AN34" s="12">
        <f t="shared" si="14"/>
        <v>37</v>
      </c>
      <c r="AO34" s="19">
        <v>7852</v>
      </c>
      <c r="AP34" s="19">
        <v>8297</v>
      </c>
      <c r="AQ34" s="16">
        <f t="shared" si="27"/>
        <v>105.7</v>
      </c>
      <c r="AR34" s="15">
        <f t="shared" si="15"/>
        <v>445</v>
      </c>
      <c r="AS34" s="20">
        <v>34055</v>
      </c>
      <c r="AT34" s="18">
        <v>39385</v>
      </c>
      <c r="AU34" s="14">
        <f t="shared" si="16"/>
        <v>115.7</v>
      </c>
      <c r="AV34" s="12">
        <f t="shared" si="17"/>
        <v>5330</v>
      </c>
      <c r="AW34" s="18">
        <v>9229</v>
      </c>
      <c r="AX34" s="18">
        <v>8395</v>
      </c>
      <c r="AY34" s="14">
        <f t="shared" si="18"/>
        <v>90.963267959692274</v>
      </c>
      <c r="AZ34" s="12">
        <f t="shared" si="19"/>
        <v>-834</v>
      </c>
      <c r="BA34" s="18">
        <v>8041</v>
      </c>
      <c r="BB34" s="18">
        <v>7405</v>
      </c>
      <c r="BC34" s="14">
        <f t="shared" si="20"/>
        <v>92.090536002984706</v>
      </c>
      <c r="BD34" s="12">
        <f t="shared" si="21"/>
        <v>-636</v>
      </c>
      <c r="BE34" s="110">
        <v>4977</v>
      </c>
      <c r="BF34" s="18">
        <v>5795</v>
      </c>
      <c r="BG34" s="13">
        <f t="shared" si="28"/>
        <v>116.4</v>
      </c>
      <c r="BH34" s="18">
        <v>10218</v>
      </c>
      <c r="BI34" s="18">
        <v>12421</v>
      </c>
      <c r="BJ34" s="13">
        <f t="shared" si="29"/>
        <v>121.6</v>
      </c>
      <c r="BK34" s="12">
        <f t="shared" si="30"/>
        <v>2203</v>
      </c>
      <c r="BL34" s="120">
        <v>8404</v>
      </c>
      <c r="BM34" s="18">
        <v>6143</v>
      </c>
      <c r="BN34" s="18">
        <v>7593</v>
      </c>
      <c r="BO34" s="13">
        <f t="shared" si="31"/>
        <v>123.6</v>
      </c>
      <c r="BP34" s="12">
        <f t="shared" si="32"/>
        <v>1450</v>
      </c>
    </row>
    <row r="35" spans="1:68" s="25" customFormat="1" x14ac:dyDescent="0.2"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AS35" s="27"/>
      <c r="AT35" s="27"/>
      <c r="AU35" s="27"/>
      <c r="AV35" s="28"/>
      <c r="BD35" s="29"/>
      <c r="BE35" s="29"/>
      <c r="BF35" s="29"/>
    </row>
    <row r="36" spans="1:68" s="25" customFormat="1" x14ac:dyDescent="0.2"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AS36" s="27"/>
      <c r="AT36" s="27"/>
      <c r="AU36" s="27"/>
      <c r="AV36" s="28"/>
      <c r="BD36" s="29"/>
      <c r="BE36" s="29"/>
      <c r="BF36" s="29"/>
    </row>
    <row r="37" spans="1:68" s="25" customFormat="1" x14ac:dyDescent="0.2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AS37" s="27"/>
      <c r="AT37" s="27"/>
      <c r="AU37" s="27"/>
      <c r="AV37" s="28"/>
      <c r="BD37" s="29"/>
      <c r="BE37" s="29"/>
      <c r="BF37" s="29"/>
    </row>
    <row r="38" spans="1:68" s="25" customFormat="1" x14ac:dyDescent="0.2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AV38" s="29"/>
      <c r="BD38" s="29"/>
      <c r="BE38" s="29"/>
      <c r="BF38" s="29"/>
    </row>
    <row r="39" spans="1:68" s="25" customFormat="1" x14ac:dyDescent="0.2"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BD39" s="29"/>
      <c r="BE39" s="29"/>
      <c r="BF39" s="29"/>
    </row>
    <row r="40" spans="1:68" s="25" customFormat="1" x14ac:dyDescent="0.2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68" s="25" customFormat="1" x14ac:dyDescent="0.2"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68" s="25" customFormat="1" x14ac:dyDescent="0.2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68" s="25" customFormat="1" x14ac:dyDescent="0.2"/>
    <row r="44" spans="1:68" s="25" customFormat="1" x14ac:dyDescent="0.2"/>
    <row r="45" spans="1:68" s="25" customFormat="1" x14ac:dyDescent="0.2"/>
    <row r="46" spans="1:68" s="25" customFormat="1" x14ac:dyDescent="0.2"/>
    <row r="47" spans="1:68" s="25" customFormat="1" x14ac:dyDescent="0.2"/>
    <row r="48" spans="1:6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</sheetData>
  <mergeCells count="76"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AU6:AV6"/>
    <mergeCell ref="AW6:AW7"/>
    <mergeCell ref="AX6:AX7"/>
    <mergeCell ref="AY6:AZ6"/>
    <mergeCell ref="AS6:AS7"/>
    <mergeCell ref="AT6:AT7"/>
    <mergeCell ref="V6:V7"/>
    <mergeCell ref="W6:X6"/>
    <mergeCell ref="AH6:AH7"/>
    <mergeCell ref="BE3:BG5"/>
    <mergeCell ref="AC4:AF5"/>
    <mergeCell ref="AG4:AJ5"/>
    <mergeCell ref="AC3:AJ3"/>
    <mergeCell ref="AK3:AN5"/>
    <mergeCell ref="AO3:AR5"/>
    <mergeCell ref="AS3:AV5"/>
    <mergeCell ref="BB6:BB7"/>
    <mergeCell ref="BC6:BD6"/>
    <mergeCell ref="BE6:BE7"/>
    <mergeCell ref="BF6:BF7"/>
    <mergeCell ref="AP6:AP7"/>
    <mergeCell ref="AI6:AJ6"/>
    <mergeCell ref="L6:M6"/>
    <mergeCell ref="N6:N7"/>
    <mergeCell ref="O6:O7"/>
    <mergeCell ref="P6:Q6"/>
    <mergeCell ref="U6:U7"/>
    <mergeCell ref="AW3:AZ5"/>
    <mergeCell ref="BA3:BD3"/>
    <mergeCell ref="BA4:BD5"/>
    <mergeCell ref="Y6:Y7"/>
    <mergeCell ref="Z6:Z7"/>
    <mergeCell ref="AK6:AK7"/>
    <mergeCell ref="AL6:AL7"/>
    <mergeCell ref="AA6:AB6"/>
    <mergeCell ref="AC6:AC7"/>
    <mergeCell ref="AD6:AD7"/>
    <mergeCell ref="AE6:AF6"/>
    <mergeCell ref="AG6:AG7"/>
    <mergeCell ref="AM6:AN6"/>
    <mergeCell ref="AO6:AO7"/>
    <mergeCell ref="BA6:BA7"/>
    <mergeCell ref="AQ6:AR6"/>
    <mergeCell ref="N3:Q5"/>
    <mergeCell ref="F3:I3"/>
    <mergeCell ref="F4:I5"/>
    <mergeCell ref="R3:T5"/>
    <mergeCell ref="Y3:AB5"/>
    <mergeCell ref="U3:X5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  <mergeCell ref="J3:M5"/>
  </mergeCells>
  <printOptions horizontalCentered="1"/>
  <pageMargins left="0" right="0" top="0" bottom="0" header="0.31496062992125984" footer="0.31496062992125984"/>
  <pageSetup paperSize="9" scale="77" orientation="landscape" r:id="rId1"/>
  <colBreaks count="3" manualBreakCount="3">
    <brk id="20" max="33" man="1"/>
    <brk id="36" max="33" man="1"/>
    <brk id="4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Виногородський Рустам</cp:lastModifiedBy>
  <cp:lastPrinted>2019-06-11T11:22:50Z</cp:lastPrinted>
  <dcterms:created xsi:type="dcterms:W3CDTF">2017-11-17T08:56:41Z</dcterms:created>
  <dcterms:modified xsi:type="dcterms:W3CDTF">2019-06-11T14:55:52Z</dcterms:modified>
</cp:coreProperties>
</file>